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6"/>
  </bookViews>
  <sheets>
    <sheet name="一般公共预算 " sheetId="5" r:id="rId1"/>
    <sheet name="一般预算调整调减情况" sheetId="6" r:id="rId2"/>
    <sheet name="政府性基金" sheetId="7" r:id="rId3"/>
    <sheet name="政府债券" sheetId="10" r:id="rId4"/>
    <sheet name="社保基金收入表" sheetId="8" r:id="rId5"/>
    <sheet name="社保基金支出表" sheetId="9" r:id="rId6"/>
    <sheet name="盘活资金支出表" sheetId="11" r:id="rId7"/>
  </sheets>
  <definedNames>
    <definedName name="_xlnm.Print_Area" localSheetId="0">'一般公共预算 '!$A$1:$H$15</definedName>
    <definedName name="_xlnm._FilterDatabase" localSheetId="3" hidden="1">政府债券!$A$4:$D$71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<sst xmlns="http://schemas.openxmlformats.org/spreadsheetml/2006/main" count="323" uniqueCount="220">
  <si>
    <t>附表1</t>
  </si>
  <si>
    <t>2025年全县一般公共预算调整方案表</t>
  </si>
  <si>
    <t>2025.12.30</t>
  </si>
  <si>
    <t>单位：万元</t>
  </si>
  <si>
    <t>收    入</t>
  </si>
  <si>
    <t>支    出</t>
  </si>
  <si>
    <t>项目</t>
  </si>
  <si>
    <t>2025年预算数</t>
  </si>
  <si>
    <t>调整数（+-）</t>
  </si>
  <si>
    <t>调整预算数</t>
  </si>
  <si>
    <t>一般公共预算总收入</t>
  </si>
  <si>
    <t>一般公共预算总支出</t>
  </si>
  <si>
    <t>一、县本级收入小计</t>
  </si>
  <si>
    <t>一、县本级支出小计</t>
  </si>
  <si>
    <t>二、上级补助收入</t>
  </si>
  <si>
    <t>二、上解上级支出</t>
  </si>
  <si>
    <t>1、税收返还性收入</t>
  </si>
  <si>
    <t>三、一般债务还本支出</t>
  </si>
  <si>
    <t>2、一般性转移支付收入</t>
  </si>
  <si>
    <t>四、安排的稳定调节基金</t>
  </si>
  <si>
    <t>3、专项转移支付收入</t>
  </si>
  <si>
    <t>五、调出资金</t>
  </si>
  <si>
    <t>三、一般债务转贷收入</t>
  </si>
  <si>
    <t>六、年终结转</t>
  </si>
  <si>
    <t>四、调入稳定调节基金收入</t>
  </si>
  <si>
    <t>五、调入资金</t>
  </si>
  <si>
    <t>六、上年结转</t>
  </si>
  <si>
    <t>财力增加20558+160-232+4000=24486</t>
  </si>
  <si>
    <t>附表2</t>
  </si>
  <si>
    <t>2025年预算项目调整情况表</t>
  </si>
  <si>
    <t>一、项目调增情况</t>
  </si>
  <si>
    <t>序号</t>
  </si>
  <si>
    <t>项目名称</t>
  </si>
  <si>
    <t>金额</t>
  </si>
  <si>
    <t>支持园区建设资金</t>
  </si>
  <si>
    <t>2023年国土绿化试点示范项目资金</t>
  </si>
  <si>
    <t>绵蔓河沿河湿地综合经济带基础建设及配套工程项目资金</t>
  </si>
  <si>
    <t>文旅小镇PPP项目注册资金（消化暂付款）</t>
  </si>
  <si>
    <t>中铁联运物流有限公司废钢处理项目（消化暂付款）</t>
  </si>
  <si>
    <t>宸悦汗蒸时代事故伤者治疗资金（消化暂付款）</t>
  </si>
  <si>
    <t>增发国债项目县级配套</t>
  </si>
  <si>
    <t>2023年12批次、2024年4批次等8宗建设用地耕占税</t>
  </si>
  <si>
    <t>补发2025年1-10月村干部两委基本报酬</t>
  </si>
  <si>
    <t>陶瓷文化中心项目资产拍卖后交纳相关税费</t>
  </si>
  <si>
    <t>2025年度第10批次社保费风险金（北平望公墓）</t>
  </si>
  <si>
    <t>井陉县2023年14条水毁农村道路及3座桥梁建设工程等10个增发国债项目省级配套</t>
  </si>
  <si>
    <t>解决水利下属自收自支单位欠发工资项目</t>
  </si>
  <si>
    <t>2024年第2批次（新区高级中学）土地补偿费</t>
  </si>
  <si>
    <t>井陉新区部分地下管网新建项目及设计费</t>
  </si>
  <si>
    <t>传统村落集中连片保护利用示范项目规划费</t>
  </si>
  <si>
    <t>大唐棚户区归还国开行2025年本金</t>
  </si>
  <si>
    <t>2025年农村小学免费校园餐资金</t>
  </si>
  <si>
    <t>井陉县重点污染源排放高值空间溯源及决策系统项目</t>
  </si>
  <si>
    <t>县城广场、公园及绿地管护经费</t>
  </si>
  <si>
    <t>新录用25名社区工作者薪酬</t>
  </si>
  <si>
    <t>优抚对象抚恤和生活补助经费</t>
  </si>
  <si>
    <t>2025年井陉县精细化管控服务项目</t>
  </si>
  <si>
    <t>2025年育儿补贴</t>
  </si>
  <si>
    <t>井陉县人民法院“审判法庭”工程欠款</t>
  </si>
  <si>
    <t>其他项目</t>
  </si>
  <si>
    <t>合计</t>
  </si>
  <si>
    <t>二、项目调减情况</t>
  </si>
  <si>
    <t>预备费</t>
  </si>
  <si>
    <t>企业养老保险基金风险储备金</t>
  </si>
  <si>
    <t>2025年教育费附加用于中小学校改善办学条件经费</t>
  </si>
  <si>
    <t>2025年教育资金收入用于中小学新建及改扩建项目</t>
  </si>
  <si>
    <t>2025年教育资金收入用于人工智能培训基地建设</t>
  </si>
  <si>
    <t>2025年井陉县城投建设集团有限公司注册资本金</t>
  </si>
  <si>
    <t>2025年融媒体运行经费</t>
  </si>
  <si>
    <t>2025年农田水利建设资金收入专项支出</t>
  </si>
  <si>
    <t>退役士兵自主就业创业一次性经济补助（退役安置）县级</t>
  </si>
  <si>
    <t>2025年困难群众救助资金（农村低保）</t>
  </si>
  <si>
    <t>2017-2021年改造电代煤2024-2025采暖季运行补贴</t>
  </si>
  <si>
    <t>2025年交通道路占地补偿款</t>
  </si>
  <si>
    <t>附表3</t>
  </si>
  <si>
    <t>2025年全县政府性基金预算调整方案表</t>
  </si>
  <si>
    <t>2025年预算</t>
  </si>
  <si>
    <t>政府性基金预算总收入</t>
  </si>
  <si>
    <t>政府性基金预算总支出</t>
  </si>
  <si>
    <t>二、专项债还本</t>
  </si>
  <si>
    <t>三、上年结转</t>
  </si>
  <si>
    <t>三、专项上解</t>
  </si>
  <si>
    <t>四、专项债券转贷收入</t>
  </si>
  <si>
    <t>四、调出资金</t>
  </si>
  <si>
    <t>五、年终结余</t>
  </si>
  <si>
    <t>附表4</t>
  </si>
  <si>
    <t>2025年政府债券项目表</t>
  </si>
  <si>
    <t>备注</t>
  </si>
  <si>
    <t>2025年第六批政府再融资债券资金</t>
  </si>
  <si>
    <t>到期政府债务还本</t>
  </si>
  <si>
    <t>2025年第十批政府再融资债券资金</t>
  </si>
  <si>
    <t>解决拖欠企业账款</t>
  </si>
  <si>
    <t>偿还企业拖欠</t>
  </si>
  <si>
    <t>绵蔓河沿河湿地综合经济带基础建设及配套工程项目</t>
  </si>
  <si>
    <t>新增债券项目</t>
  </si>
  <si>
    <t>改善人居环境建设一期项目工程款（消化暂付款）</t>
  </si>
  <si>
    <t>消化财政暂付款</t>
  </si>
  <si>
    <t>金良河（影院胡同-会里桥）河道修复加固及配套工程</t>
  </si>
  <si>
    <t>井陉县2023年公路桥梁水毁建设工程</t>
  </si>
  <si>
    <t>井陉县2024年老旧小区整治（配套基础设施）工程</t>
  </si>
  <si>
    <t>井陉县7号矿白流水沟段石太管道防护工程项目</t>
  </si>
  <si>
    <t>井陉县河边西路至陉山大道(2号)道路建设项目</t>
  </si>
  <si>
    <t>井陉县交通运输局非现场执法建设项目</t>
  </si>
  <si>
    <t>井陉县龙王山公园三期建设项目</t>
  </si>
  <si>
    <t>井陉县南部新区至秀林连村路建设工程</t>
  </si>
  <si>
    <t>井陉县南二环西延至衡井线上跨省道S537交叉工程</t>
  </si>
  <si>
    <t>井陉县农村水毁桥梁修复工程</t>
  </si>
  <si>
    <t>井陉县平涉线（S202）平山井陉界至井陉矿区界段改建工程</t>
  </si>
  <si>
    <t>井陉县上安西至南平望农村道路建设工程</t>
  </si>
  <si>
    <t>井陉县神堂路建设工程</t>
  </si>
  <si>
    <t>井陉县天长超限检测站服务区及停车场建设工程</t>
  </si>
  <si>
    <t>井陉县西山南路及规划路道路改造工程项目</t>
  </si>
  <si>
    <t>井陉县新区4号、6号（剩余部分）、7号路工程</t>
  </si>
  <si>
    <t>井陉县新区道路及新区环路建设项目</t>
  </si>
  <si>
    <t>井陉县新区高级中学新建项目</t>
  </si>
  <si>
    <t>良河西至南障城公路改造提升工程项目</t>
  </si>
  <si>
    <t>南二环西延路（井陉段）附属配套工程</t>
  </si>
  <si>
    <t>平涉线（S202）平山井陉界至井陉矿区界段改建工程（调整）</t>
  </si>
  <si>
    <t>井陉绵河灌区2023年灾后恢复重建项目</t>
  </si>
  <si>
    <t>增发国债县级配套</t>
  </si>
  <si>
    <t>井陉县2023年14条水毁道路及3座桥梁建设工程</t>
  </si>
  <si>
    <t>井陉县2023年北秀林至神堂寨水毁建设工程</t>
  </si>
  <si>
    <t>井陉县2023年洪河漕至凉沟桥段水毁建设工程</t>
  </si>
  <si>
    <t>井陉县2023年景庄至固兰水毁建设工程</t>
  </si>
  <si>
    <t>井陉县2023年米李线水毁建设工程</t>
  </si>
  <si>
    <t>井陉县2023年桃林坪至沙窑段水毁建设工程</t>
  </si>
  <si>
    <t>井陉县2023年王白线水毁建设工程</t>
  </si>
  <si>
    <t>井陉县2023年辛庄至仙台山段水毁建设工程</t>
  </si>
  <si>
    <t>井陉县2023年元大线（南障城-大梁江段）水毁建设工程</t>
  </si>
  <si>
    <t>井陉县2023年灾后重建农村饮水工程</t>
  </si>
  <si>
    <t>井陉县2023年枣林口至洪河漕水毁重建工程</t>
  </si>
  <si>
    <t>井陉县2023年朱会至崔家峪道路水毁建设工程</t>
  </si>
  <si>
    <t>井陉县甘陶河（测鱼镇段）河道整治工程</t>
  </si>
  <si>
    <t>井陉县甘陶河（南障城南王庄秀林段）河道整治工程</t>
  </si>
  <si>
    <t>井陉县甘陶河苍岩山镇段及固兰沟河道整治工程</t>
  </si>
  <si>
    <t>井陉县甘陶河孙家峪至陶瓷水镇段河道综合治理工程</t>
  </si>
  <si>
    <t>井陉县绵河综合治理工程</t>
  </si>
  <si>
    <t>井陉县小作河北瓮沟治理工程</t>
  </si>
  <si>
    <t>井陉县小作河康庄沟治理工程</t>
  </si>
  <si>
    <t>一般债券小计</t>
  </si>
  <si>
    <t>井陉经济开发区装备制造园基础设施项目</t>
  </si>
  <si>
    <t>2023年污水管网及配套设施工程</t>
  </si>
  <si>
    <t>旧城区基础设施提升项目</t>
  </si>
  <si>
    <t>乡村振兴基础设施建设项目</t>
  </si>
  <si>
    <t>中医院服务能力提升项目</t>
  </si>
  <si>
    <t>井陉县养老服务能力整体提升项目</t>
  </si>
  <si>
    <t>井陉县井陉窑遗址预防性保护和传承展示及基础设施建设项目</t>
  </si>
  <si>
    <t>老旧小区改造配套便民服务及基础设施建设项目</t>
  </si>
  <si>
    <t>井陉县偿还政府拖欠企业账款项目（工程类）</t>
  </si>
  <si>
    <t>井陉县存量政府投资项目（再融资专债800万元）</t>
  </si>
  <si>
    <t>2025年第一批政府再融资债券资金</t>
  </si>
  <si>
    <t>2025年第二批政府再融资债券资金</t>
  </si>
  <si>
    <t>2025年第三批政府再融资债券资金</t>
  </si>
  <si>
    <t>2025年第四批政府再融资债券资金</t>
  </si>
  <si>
    <t>2025年第七批政府再融资债券资金</t>
  </si>
  <si>
    <t>2025年第十一批政府再融资债券资金</t>
  </si>
  <si>
    <t>专项债券小计</t>
  </si>
  <si>
    <t>附表5</t>
  </si>
  <si>
    <t xml:space="preserve">  2025年社会保险基金预算收入调整方案表</t>
  </si>
  <si>
    <t>科目代码</t>
  </si>
  <si>
    <t>科目名称</t>
  </si>
  <si>
    <t>年初预算</t>
  </si>
  <si>
    <t>调整预算</t>
  </si>
  <si>
    <t>调增（减）</t>
  </si>
  <si>
    <t>　社会保险基金收入合计</t>
  </si>
  <si>
    <t xml:space="preserve">   城乡居民基本养老保险基金收入</t>
  </si>
  <si>
    <t xml:space="preserve">      城乡居民基本养老保险基金缴费收入</t>
  </si>
  <si>
    <t xml:space="preserve">      城乡居民基本养老保险基金财政补贴收入</t>
  </si>
  <si>
    <t xml:space="preserve">      城乡居民基本养老保险基金利息收入</t>
  </si>
  <si>
    <t>城乡居民基本养老保险基金委托投资收益</t>
  </si>
  <si>
    <t xml:space="preserve">      城乡居民基本养老保险基金集体补助收入</t>
  </si>
  <si>
    <t xml:space="preserve">      其他城乡居民基本养老保险基金收入</t>
  </si>
  <si>
    <t>机关事业单位基本养老保险基金收入</t>
  </si>
  <si>
    <t>机关事业单位基本养老保险费收入</t>
  </si>
  <si>
    <t>机关事业单位基本养老保险基金财政补贴收入</t>
  </si>
  <si>
    <t>机关事业单位基本养老保险基金利息收入</t>
  </si>
  <si>
    <t xml:space="preserve"> 其他机关事业单位基本养老保险基金收入</t>
  </si>
  <si>
    <t>附表6</t>
  </si>
  <si>
    <t xml:space="preserve">  2025年社会保险基金预算支出调整方案表</t>
  </si>
  <si>
    <t xml:space="preserve"> 社会保险基金支出合计</t>
  </si>
  <si>
    <t xml:space="preserve"> 城乡居民基本养老保险基金支出</t>
  </si>
  <si>
    <t xml:space="preserve">    基础养老金支出</t>
  </si>
  <si>
    <t xml:space="preserve">    个人帐户养老金支出</t>
  </si>
  <si>
    <t>丧葬抚恤补助支出</t>
  </si>
  <si>
    <t xml:space="preserve">    其他城乡居民基本养老保险基金支出</t>
  </si>
  <si>
    <t>机关事业单位基本养老保险基金支出</t>
  </si>
  <si>
    <t>基本养老金支出</t>
  </si>
  <si>
    <t>其他支出</t>
  </si>
  <si>
    <t>附表7</t>
  </si>
  <si>
    <t>2025年财政盘活资金使用情况统计表</t>
  </si>
  <si>
    <t>德龙（井陉）实业科技有限公司冶金用石灰岩加工项目平整场地产出土石料监管协调工作经费</t>
  </si>
  <si>
    <t>上安镇307国道沿线两侧环境整治</t>
  </si>
  <si>
    <t>2025年县委县政府大院安防设备采购项目费用</t>
  </si>
  <si>
    <t>2025年县委、县政府大院监控设备采购项目经费</t>
  </si>
  <si>
    <t>2025年县委县政府大院绿化改造项目</t>
  </si>
  <si>
    <t>2025年井陉县税务局办税服务厅升级改造资金</t>
  </si>
  <si>
    <t>2025年财政投资项目复审经费（第二批）</t>
  </si>
  <si>
    <t>2025年档案馆搬迁费用</t>
  </si>
  <si>
    <t>2025年县委办考察相关经费</t>
  </si>
  <si>
    <t>2025年县委办“4.15”全民国家安全教育日宣传经费</t>
  </si>
  <si>
    <t>2025年赴浙江、苏州举办经济高质量发展暨招商引资能力提升培训班经费（县级）</t>
  </si>
  <si>
    <t>“年味儿井陉”宣传费用</t>
  </si>
  <si>
    <t>2025年井陉县人民法院“审判法庭”工程欠款资金</t>
  </si>
  <si>
    <t>2025年文联基本办公和搬迁经费</t>
  </si>
  <si>
    <t>2025年大气污染防治工作经费</t>
  </si>
  <si>
    <t>2025年采暖季煤改气天然气气价倒挂补贴</t>
  </si>
  <si>
    <t>违建拆除相关费用</t>
  </si>
  <si>
    <t>御景嘉园12#住宅楼检测费用</t>
  </si>
  <si>
    <t>公共基础设施导致第三人伤亡保险资金</t>
  </si>
  <si>
    <t>2025年创建乡镇股份经济合作联合总社试点经费</t>
  </si>
  <si>
    <t>2025年井陉县乡村振兴示范区建设项目相关费用</t>
  </si>
  <si>
    <t>小型公益性设施收益项目租赁费</t>
  </si>
  <si>
    <t>乡镇院面沥青铺装工程项目资金</t>
  </si>
  <si>
    <t>2025年绵蔓河省级现代农业园区土壤含硒量采样检测资金</t>
  </si>
  <si>
    <t>2023年国土绿化试点示范项目</t>
  </si>
  <si>
    <t>崔家峪连村路弯道山体排险项目</t>
  </si>
  <si>
    <t>2025年第10批次森林植被恢复费</t>
  </si>
  <si>
    <t>退还井陉县头泉梁山采石厂等4家矿山地质环境治理恢复保证金</t>
  </si>
  <si>
    <t>应急指挥中心运行经费</t>
  </si>
  <si>
    <t>2025年卫星电话话费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</si>
</sst>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2">
    <font>
      <sz val="11"/>
      <color theme="1"/>
      <name val="宋体"/>
      <charset val="134"/>
      <scheme val="minor"/>
    </font>
    <font>
      <sz val="11"/>
      <color indexed="8"/>
      <name val="宋体"/>
      <charset val="134"/>
      <scheme val="minor"/>
    </font>
    <font>
      <b/>
      <sz val="11"/>
      <color indexed="8"/>
      <name val="宋体"/>
      <charset val="134"/>
      <scheme val="minor"/>
    </font>
    <font>
      <sz val="11"/>
      <name val="黑体"/>
      <charset val="134"/>
    </font>
    <font>
      <sz val="18"/>
      <name val="方正小标宋_GBK"/>
      <charset val="134"/>
    </font>
    <font>
      <sz val="12"/>
      <name val="宋体"/>
      <charset val="134"/>
    </font>
    <font>
      <sz val="11"/>
      <name val="宋体"/>
      <charset val="134"/>
    </font>
    <font>
      <b/>
      <sz val="11"/>
      <name val="宋体"/>
      <charset val="134"/>
    </font>
    <font>
      <sz val="11"/>
      <name val="宋体"/>
      <charset val="134"/>
      <scheme val="minor"/>
    </font>
    <font>
      <sz val="11"/>
      <color theme="1"/>
      <name val="黑体"/>
      <charset val="134"/>
    </font>
    <font>
      <sz val="11"/>
      <color theme="1"/>
      <name val="宋体"/>
      <charset val="134"/>
    </font>
    <font>
      <b/>
      <sz val="12"/>
      <color theme="1"/>
      <name val="宋体"/>
      <charset val="134"/>
    </font>
    <font>
      <b/>
      <sz val="11"/>
      <color theme="1"/>
      <name val="宋体"/>
      <charset val="134"/>
    </font>
    <font>
      <b/>
      <sz val="12"/>
      <name val="宋体"/>
      <charset val="134"/>
    </font>
    <font>
      <b/>
      <sz val="16"/>
      <name val="宋体"/>
      <charset val="134"/>
    </font>
    <font>
      <b/>
      <sz val="10"/>
      <name val="黑体"/>
      <charset val="134"/>
    </font>
    <font>
      <b/>
      <sz val="16"/>
      <name val="楷体_GB2312"/>
      <charset val="134"/>
    </font>
    <font>
      <b/>
      <sz val="14"/>
      <name val="楷体_GB2312"/>
      <charset val="134"/>
    </font>
    <font>
      <b/>
      <sz val="12"/>
      <name val="楷体_GB2312"/>
      <charset val="134"/>
    </font>
    <font>
      <b/>
      <sz val="16"/>
      <color theme="1"/>
      <name val="宋体"/>
      <charset val="134"/>
      <scheme val="minor"/>
    </font>
    <font>
      <b/>
      <sz val="14"/>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8"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29" fillId="0" borderId="0" applyNumberFormat="0" applyFill="0" applyBorder="0" applyAlignment="0" applyProtection="0">
      <alignment vertical="center"/>
    </xf>
    <xf numFmtId="0" fontId="30" fillId="4" borderId="11" applyNumberFormat="0" applyAlignment="0" applyProtection="0">
      <alignment vertical="center"/>
    </xf>
    <xf numFmtId="0" fontId="31" fillId="5" borderId="12" applyNumberFormat="0" applyAlignment="0" applyProtection="0">
      <alignment vertical="center"/>
    </xf>
    <xf numFmtId="0" fontId="32" fillId="5" borderId="11" applyNumberFormat="0" applyAlignment="0" applyProtection="0">
      <alignment vertical="center"/>
    </xf>
    <xf numFmtId="0" fontId="33" fillId="6" borderId="13" applyNumberFormat="0" applyAlignment="0" applyProtection="0">
      <alignment vertical="center"/>
    </xf>
    <xf numFmtId="0" fontId="34" fillId="0" borderId="14" applyNumberFormat="0" applyFill="0" applyAlignment="0" applyProtection="0">
      <alignment vertical="center"/>
    </xf>
    <xf numFmtId="0" fontId="35" fillId="0" borderId="15"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5" fillId="0" borderId="0"/>
    <xf numFmtId="0" fontId="41" fillId="0" borderId="0" applyProtection="0"/>
    <xf numFmtId="0" fontId="5" fillId="0" borderId="0" applyProtection="0"/>
    <xf numFmtId="0" fontId="5" fillId="0" borderId="0">
      <alignment vertical="center"/>
    </xf>
    <xf numFmtId="0" fontId="5" fillId="0" borderId="0">
      <alignment vertical="center"/>
    </xf>
    <xf numFmtId="0" fontId="5" fillId="0" borderId="0"/>
  </cellStyleXfs>
  <cellXfs count="110">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vertical="center" wrapText="1"/>
    </xf>
    <xf numFmtId="0" fontId="3" fillId="0" borderId="0" xfId="51" applyFont="1" applyAlignment="1">
      <alignment horizontal="left" vertical="center"/>
    </xf>
    <xf numFmtId="0" fontId="3" fillId="0" borderId="0" xfId="51" applyFont="1" applyAlignment="1">
      <alignment horizontal="left" vertical="center" wrapText="1"/>
    </xf>
    <xf numFmtId="0" fontId="0" fillId="0" borderId="0" xfId="0" applyFont="1" applyFill="1" applyAlignment="1">
      <alignment vertical="center"/>
    </xf>
    <xf numFmtId="49" fontId="4" fillId="0" borderId="0" xfId="50" applyNumberFormat="1" applyFont="1" applyFill="1" applyAlignment="1">
      <alignment horizontal="center" vertical="center"/>
    </xf>
    <xf numFmtId="49" fontId="4" fillId="0" borderId="0" xfId="50" applyNumberFormat="1" applyFont="1" applyFill="1" applyAlignment="1">
      <alignment horizontal="center" vertical="center" wrapText="1"/>
    </xf>
    <xf numFmtId="0" fontId="5" fillId="0" borderId="0" xfId="52" applyFill="1" applyAlignment="1">
      <alignment horizontal="center"/>
    </xf>
    <xf numFmtId="0" fontId="6" fillId="0" borderId="0" xfId="52" applyFont="1" applyFill="1" applyAlignment="1"/>
    <xf numFmtId="0" fontId="6" fillId="0" borderId="0" xfId="52"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vertical="center"/>
    </xf>
    <xf numFmtId="49"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5" fillId="0" borderId="0" xfId="0" applyFont="1" applyFill="1" applyBorder="1" applyAlignment="1"/>
    <xf numFmtId="0" fontId="3" fillId="0" borderId="0" xfId="51" applyNumberFormat="1" applyFont="1" applyFill="1" applyBorder="1" applyAlignment="1">
      <alignment horizontal="left" vertical="center"/>
    </xf>
    <xf numFmtId="0" fontId="5" fillId="0" borderId="0" xfId="52" applyFill="1" applyBorder="1" applyAlignment="1">
      <alignment vertical="center"/>
    </xf>
    <xf numFmtId="0" fontId="5" fillId="0" borderId="0" xfId="52" applyFill="1" applyAlignment="1">
      <alignment horizontal="center" vertical="center"/>
    </xf>
    <xf numFmtId="0" fontId="6" fillId="0" borderId="1" xfId="52" applyFont="1" applyFill="1" applyBorder="1" applyAlignment="1">
      <alignment horizontal="left" vertical="center"/>
    </xf>
    <xf numFmtId="0" fontId="6" fillId="0" borderId="1" xfId="52" applyFont="1" applyFill="1" applyBorder="1" applyAlignment="1">
      <alignment horizontal="center" vertical="center"/>
    </xf>
    <xf numFmtId="0" fontId="6" fillId="0" borderId="1" xfId="52" applyFont="1" applyFill="1" applyBorder="1" applyAlignment="1">
      <alignment horizontal="center" vertical="center" wrapText="1"/>
    </xf>
    <xf numFmtId="0" fontId="7" fillId="0" borderId="1" xfId="52" applyFont="1" applyFill="1" applyBorder="1" applyAlignment="1">
      <alignment horizontal="left" vertical="center"/>
    </xf>
    <xf numFmtId="0" fontId="7" fillId="0" borderId="1" xfId="52" applyFont="1" applyFill="1" applyBorder="1" applyAlignment="1">
      <alignment horizontal="center" vertical="center"/>
    </xf>
    <xf numFmtId="176" fontId="7" fillId="0" borderId="1" xfId="52" applyNumberFormat="1" applyFont="1" applyFill="1" applyBorder="1" applyAlignment="1">
      <alignment horizontal="right" vertical="center"/>
    </xf>
    <xf numFmtId="176" fontId="6" fillId="0" borderId="1" xfId="53" applyNumberFormat="1" applyFont="1" applyFill="1" applyBorder="1" applyAlignment="1">
      <alignment horizontal="right" vertical="center"/>
    </xf>
    <xf numFmtId="176" fontId="6" fillId="0" borderId="1" xfId="52" applyNumberFormat="1" applyFont="1" applyFill="1" applyBorder="1" applyAlignment="1">
      <alignment vertical="center"/>
    </xf>
    <xf numFmtId="176" fontId="6" fillId="0" borderId="1" xfId="52" applyNumberFormat="1" applyFont="1" applyFill="1" applyBorder="1" applyAlignment="1">
      <alignment horizontal="right" vertical="center"/>
    </xf>
    <xf numFmtId="0" fontId="5" fillId="0" borderId="0" xfId="52" applyFill="1" applyBorder="1" applyAlignment="1"/>
    <xf numFmtId="0" fontId="6" fillId="0" borderId="0" xfId="52" applyFont="1" applyFill="1" applyBorder="1" applyAlignment="1">
      <alignment horizontal="left"/>
    </xf>
    <xf numFmtId="0" fontId="8" fillId="0" borderId="1" xfId="52" applyFont="1" applyFill="1" applyBorder="1" applyAlignment="1">
      <alignment horizontal="center" vertical="center"/>
    </xf>
    <xf numFmtId="0" fontId="8" fillId="0" borderId="1" xfId="52" applyFont="1" applyFill="1" applyBorder="1" applyAlignment="1">
      <alignment horizontal="center" vertical="center" wrapText="1"/>
    </xf>
    <xf numFmtId="0" fontId="5" fillId="0" borderId="0" xfId="52" applyFont="1" applyFill="1" applyBorder="1" applyAlignment="1">
      <alignment horizontal="right" vertical="center"/>
    </xf>
    <xf numFmtId="176" fontId="5" fillId="0" borderId="4" xfId="52" applyNumberFormat="1" applyFont="1" applyFill="1" applyBorder="1" applyAlignment="1">
      <alignment vertical="center"/>
    </xf>
    <xf numFmtId="0" fontId="9" fillId="0" borderId="0" xfId="0" applyFont="1" applyAlignment="1">
      <alignment horizontal="left" vertical="center"/>
    </xf>
    <xf numFmtId="0" fontId="10" fillId="0" borderId="0" xfId="0" applyFont="1" applyBorder="1" applyAlignment="1">
      <alignment horizontal="center" vertical="center"/>
    </xf>
    <xf numFmtId="0" fontId="10" fillId="0" borderId="0" xfId="0" applyFont="1" applyAlignment="1">
      <alignment horizontal="center" vertical="center"/>
    </xf>
    <xf numFmtId="0" fontId="11" fillId="0" borderId="1" xfId="0" applyFont="1" applyBorder="1" applyAlignment="1">
      <alignment horizontal="center" vertical="center"/>
    </xf>
    <xf numFmtId="0" fontId="11" fillId="0" borderId="1" xfId="0" applyNumberFormat="1" applyFont="1" applyFill="1" applyBorder="1" applyAlignment="1">
      <alignment horizontal="center" vertical="center"/>
    </xf>
    <xf numFmtId="176" fontId="11" fillId="0" borderId="1" xfId="0" applyNumberFormat="1" applyFont="1" applyFill="1" applyBorder="1" applyAlignment="1">
      <alignment horizontal="right" vertical="center"/>
    </xf>
    <xf numFmtId="0" fontId="10" fillId="0" borderId="1" xfId="0" applyFont="1" applyBorder="1">
      <alignment vertical="center"/>
    </xf>
    <xf numFmtId="0" fontId="12" fillId="0" borderId="1" xfId="0" applyFont="1" applyBorder="1">
      <alignment vertical="center"/>
    </xf>
    <xf numFmtId="0" fontId="5" fillId="0" borderId="0" xfId="0" applyFont="1">
      <alignment vertical="center"/>
    </xf>
    <xf numFmtId="0" fontId="13" fillId="0" borderId="0" xfId="0" applyFont="1">
      <alignment vertical="center"/>
    </xf>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xf>
    <xf numFmtId="0" fontId="6" fillId="0" borderId="0" xfId="0" applyFont="1" applyAlignment="1">
      <alignment horizontal="right"/>
    </xf>
    <xf numFmtId="0" fontId="14" fillId="0" borderId="2" xfId="0" applyFont="1" applyBorder="1" applyAlignment="1">
      <alignment horizontal="center" vertical="center"/>
    </xf>
    <xf numFmtId="0" fontId="14" fillId="0" borderId="5" xfId="0" applyFont="1" applyBorder="1" applyAlignment="1">
      <alignment horizontal="center" vertical="center"/>
    </xf>
    <xf numFmtId="0" fontId="14" fillId="0" borderId="1"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lignment vertical="center"/>
    </xf>
    <xf numFmtId="0" fontId="6" fillId="0" borderId="1" xfId="0" applyFont="1" applyBorder="1">
      <alignment vertical="center"/>
    </xf>
    <xf numFmtId="0" fontId="6" fillId="0" borderId="1" xfId="0" applyFont="1" applyFill="1" applyBorder="1">
      <alignment vertical="center"/>
    </xf>
    <xf numFmtId="0" fontId="15" fillId="0" borderId="6" xfId="0" applyFont="1" applyBorder="1" applyAlignment="1"/>
    <xf numFmtId="0" fontId="5" fillId="0" borderId="1" xfId="0" applyFont="1" applyFill="1" applyBorder="1">
      <alignment vertical="center"/>
    </xf>
    <xf numFmtId="0" fontId="16" fillId="0" borderId="0" xfId="0" applyFont="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0" xfId="0" applyFont="1" applyAlignment="1">
      <alignment vertical="center" shrinkToFit="1"/>
    </xf>
    <xf numFmtId="176" fontId="18" fillId="0" borderId="0" xfId="0" applyNumberFormat="1" applyFont="1" applyAlignment="1" applyProtection="1">
      <alignment vertical="center" shrinkToFit="1"/>
      <protection locked="0"/>
    </xf>
    <xf numFmtId="0" fontId="19" fillId="0" borderId="0" xfId="0" applyFont="1">
      <alignment vertical="center"/>
    </xf>
    <xf numFmtId="0" fontId="19" fillId="0" borderId="0" xfId="0" applyFont="1" applyBorder="1">
      <alignment vertical="center"/>
    </xf>
    <xf numFmtId="0" fontId="20" fillId="0" borderId="0" xfId="0" applyFont="1">
      <alignment vertical="center"/>
    </xf>
    <xf numFmtId="0" fontId="19" fillId="0" borderId="0" xfId="0" applyFont="1" applyAlignment="1">
      <alignment horizontal="center" vertical="center"/>
    </xf>
    <xf numFmtId="0" fontId="0" fillId="0" borderId="0" xfId="0" applyFont="1" applyAlignment="1">
      <alignment horizont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vertical="center" wrapText="1"/>
    </xf>
    <xf numFmtId="0" fontId="0" fillId="0" borderId="1" xfId="0" applyFont="1" applyBorder="1">
      <alignment vertical="center"/>
    </xf>
    <xf numFmtId="0" fontId="0" fillId="0" borderId="1" xfId="0" applyFont="1" applyFill="1" applyBorder="1">
      <alignment vertical="center"/>
    </xf>
    <xf numFmtId="0" fontId="0" fillId="0" borderId="1" xfId="0" applyFill="1" applyBorder="1">
      <alignment vertical="center"/>
    </xf>
    <xf numFmtId="0" fontId="21" fillId="0" borderId="1" xfId="0" applyFont="1" applyBorder="1">
      <alignment vertical="center"/>
    </xf>
    <xf numFmtId="0" fontId="21" fillId="0" borderId="0" xfId="0" applyFont="1" applyBorder="1" applyAlignment="1">
      <alignment horizontal="center" vertical="center"/>
    </xf>
    <xf numFmtId="0" fontId="21" fillId="0" borderId="0" xfId="0" applyFont="1" applyBorder="1" applyAlignment="1">
      <alignment horizontal="center" vertical="center" wrapText="1"/>
    </xf>
    <xf numFmtId="0" fontId="21" fillId="0" borderId="0" xfId="0" applyFont="1" applyBorder="1">
      <alignment vertical="center"/>
    </xf>
    <xf numFmtId="0" fontId="0" fillId="0" borderId="1" xfId="0" applyBorder="1">
      <alignment vertical="center"/>
    </xf>
    <xf numFmtId="0" fontId="5" fillId="0" borderId="0" xfId="0" applyFont="1" applyFill="1" applyBorder="1" applyAlignment="1">
      <alignment vertical="center"/>
    </xf>
    <xf numFmtId="0" fontId="13" fillId="0" borderId="0" xfId="0" applyFont="1" applyFill="1" applyBorder="1" applyAlignment="1">
      <alignment vertical="center"/>
    </xf>
    <xf numFmtId="0" fontId="5" fillId="2"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Alignment="1">
      <alignment horizontal="center"/>
    </xf>
    <xf numFmtId="0" fontId="5" fillId="0" borderId="0" xfId="0" applyFont="1" applyFill="1" applyAlignment="1">
      <alignment horizontal="right"/>
    </xf>
    <xf numFmtId="0" fontId="6" fillId="0" borderId="0" xfId="0" applyFont="1" applyFill="1" applyAlignment="1">
      <alignment horizontal="center"/>
    </xf>
    <xf numFmtId="0" fontId="14" fillId="0" borderId="2"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6" xfId="0" applyFont="1" applyFill="1" applyBorder="1" applyAlignment="1">
      <alignment vertical="center"/>
    </xf>
    <xf numFmtId="0" fontId="7" fillId="0" borderId="1" xfId="0" applyFont="1" applyFill="1" applyBorder="1" applyAlignment="1">
      <alignment vertical="center"/>
    </xf>
    <xf numFmtId="0" fontId="6" fillId="0" borderId="1" xfId="0" applyFont="1" applyFill="1" applyBorder="1" applyAlignment="1">
      <alignment vertical="center"/>
    </xf>
    <xf numFmtId="0" fontId="5" fillId="0" borderId="1" xfId="0" applyFont="1" applyBorder="1">
      <alignment vertical="center"/>
    </xf>
    <xf numFmtId="0" fontId="6" fillId="2" borderId="1" xfId="0" applyFont="1" applyFill="1" applyBorder="1" applyAlignment="1">
      <alignment vertical="center"/>
    </xf>
    <xf numFmtId="0" fontId="6" fillId="0" borderId="7" xfId="0" applyFont="1" applyFill="1" applyBorder="1" applyAlignment="1">
      <alignment vertical="center"/>
    </xf>
    <xf numFmtId="0" fontId="5" fillId="0" borderId="0" xfId="0" applyFont="1" applyFill="1" applyBorder="1" applyAlignment="1">
      <alignment vertical="center" wrapText="1"/>
    </xf>
    <xf numFmtId="0" fontId="5" fillId="0" borderId="1" xfId="0" applyFont="1" applyFill="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教科文_2" xfId="49"/>
    <cellStyle name="常规_2013.1.人代会报告附表" xfId="50"/>
    <cellStyle name="常规_人代会报告附表（定）曹铂0103" xfId="51"/>
    <cellStyle name="常规 2" xfId="52"/>
    <cellStyle name="常规 3" xfId="53"/>
    <cellStyle name="常规_Sheet1" xfId="54"/>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6"/>
  <sheetViews>
    <sheetView workbookViewId="0">
      <selection activeCell="A4" sqref="A4:D4"/>
    </sheetView>
  </sheetViews>
  <sheetFormatPr defaultColWidth="9" defaultRowHeight="14.25"/>
  <cols>
    <col min="1" max="1" width="23.75" style="89" customWidth="1"/>
    <col min="2" max="2" width="13.5" style="89" customWidth="1"/>
    <col min="3" max="3" width="12.75" style="89" customWidth="1"/>
    <col min="4" max="4" width="11.75" style="89" customWidth="1"/>
    <col min="5" max="5" width="22.5" style="89" customWidth="1"/>
    <col min="6" max="6" width="13.5" style="89" customWidth="1"/>
    <col min="7" max="7" width="13.375" style="89" customWidth="1"/>
    <col min="8" max="8" width="11.25" style="89" customWidth="1"/>
    <col min="9" max="9" width="13.375" style="89" customWidth="1"/>
    <col min="10" max="10" width="9" style="89"/>
    <col min="11" max="11" width="19.75" style="89" customWidth="1"/>
    <col min="12" max="16384" width="9" style="89"/>
  </cols>
  <sheetData>
    <row r="1" s="89" customFormat="1" ht="27" customHeight="1" spans="1:11">
      <c r="A1" s="23" t="s">
        <v>0</v>
      </c>
    </row>
    <row r="2" s="89" customFormat="1" ht="33" customHeight="1" spans="1:11">
      <c r="A2" s="7" t="s">
        <v>1</v>
      </c>
      <c r="B2" s="7"/>
      <c r="C2" s="7"/>
      <c r="D2" s="7"/>
      <c r="E2" s="7"/>
      <c r="F2" s="7"/>
      <c r="G2" s="7"/>
      <c r="H2" s="7"/>
    </row>
    <row r="3" s="89" customFormat="1" ht="27.95" customHeight="1" spans="1:11">
      <c r="A3" s="92"/>
      <c r="B3" s="92"/>
      <c r="C3" s="93" t="s">
        <v>2</v>
      </c>
      <c r="D3" s="93"/>
      <c r="E3" s="93"/>
      <c r="F3" s="94"/>
      <c r="G3" s="95" t="s">
        <v>3</v>
      </c>
      <c r="H3" s="95"/>
    </row>
    <row r="4" s="89" customFormat="1" ht="27.95" customHeight="1" spans="1:11">
      <c r="A4" s="96" t="s">
        <v>4</v>
      </c>
      <c r="B4" s="97"/>
      <c r="C4" s="97"/>
      <c r="D4" s="97"/>
      <c r="E4" s="96" t="s">
        <v>5</v>
      </c>
      <c r="F4" s="97"/>
      <c r="G4" s="97"/>
      <c r="H4" s="98"/>
    </row>
    <row r="5" s="89" customFormat="1" ht="27.95" customHeight="1" spans="1:11">
      <c r="A5" s="99" t="s">
        <v>6</v>
      </c>
      <c r="B5" s="100" t="s">
        <v>7</v>
      </c>
      <c r="C5" s="100" t="s">
        <v>8</v>
      </c>
      <c r="D5" s="100" t="s">
        <v>9</v>
      </c>
      <c r="E5" s="99" t="s">
        <v>6</v>
      </c>
      <c r="F5" s="100" t="s">
        <v>7</v>
      </c>
      <c r="G5" s="100" t="s">
        <v>8</v>
      </c>
      <c r="H5" s="100" t="s">
        <v>9</v>
      </c>
    </row>
    <row r="6" s="90" customFormat="1" ht="27.95" customHeight="1" spans="1:11">
      <c r="A6" s="101" t="s">
        <v>10</v>
      </c>
      <c r="B6" s="102">
        <f>B7+B8+B13+B14+B15+B12</f>
        <v>287798</v>
      </c>
      <c r="C6" s="102">
        <f>C7+C8+C13+C14+C15+C12</f>
        <v>54203</v>
      </c>
      <c r="D6" s="102">
        <f>D7+D8+D13+D14+D15+D12</f>
        <v>342001</v>
      </c>
      <c r="E6" s="101" t="s">
        <v>11</v>
      </c>
      <c r="F6" s="103">
        <f>SUM(F7:F9)</f>
        <v>287798</v>
      </c>
      <c r="G6" s="103">
        <f>G7+G8+G9+G10+G11+G12</f>
        <v>54203</v>
      </c>
      <c r="H6" s="103">
        <f>SUM(H7:H12)</f>
        <v>342001</v>
      </c>
    </row>
    <row r="7" s="89" customFormat="1" ht="27.95" customHeight="1" spans="1:11">
      <c r="A7" s="104" t="s">
        <v>12</v>
      </c>
      <c r="B7" s="105">
        <v>144500</v>
      </c>
      <c r="C7" s="105"/>
      <c r="D7" s="105">
        <f t="shared" ref="D7:D15" si="0">B7+C7</f>
        <v>144500</v>
      </c>
      <c r="E7" s="104" t="s">
        <v>13</v>
      </c>
      <c r="F7" s="104">
        <v>274539</v>
      </c>
      <c r="G7" s="65">
        <f>H7-F7</f>
        <v>7088</v>
      </c>
      <c r="H7" s="65">
        <v>281627</v>
      </c>
    </row>
    <row r="8" s="89" customFormat="1" ht="27.95" customHeight="1" spans="1:11">
      <c r="A8" s="104" t="s">
        <v>14</v>
      </c>
      <c r="B8" s="105">
        <f>SUM(B9:B11)</f>
        <v>118894</v>
      </c>
      <c r="C8" s="105">
        <f>C9+C10+C11</f>
        <v>20802</v>
      </c>
      <c r="D8" s="105">
        <f>SUM(D9:D11)</f>
        <v>139696</v>
      </c>
      <c r="E8" s="106" t="s">
        <v>15</v>
      </c>
      <c r="F8" s="106">
        <v>12991</v>
      </c>
      <c r="G8" s="65">
        <f>H8-F8</f>
        <v>-1650</v>
      </c>
      <c r="H8" s="65">
        <v>11341</v>
      </c>
    </row>
    <row r="9" s="89" customFormat="1" ht="27.95" customHeight="1" spans="1:11">
      <c r="A9" s="104" t="s">
        <v>16</v>
      </c>
      <c r="B9" s="105">
        <v>11643</v>
      </c>
      <c r="C9" s="105"/>
      <c r="D9" s="105">
        <f t="shared" si="0"/>
        <v>11643</v>
      </c>
      <c r="E9" s="107" t="s">
        <v>17</v>
      </c>
      <c r="F9" s="106">
        <v>268</v>
      </c>
      <c r="G9" s="65">
        <f>H9-F9</f>
        <v>5200</v>
      </c>
      <c r="H9" s="65">
        <f>1968+3500</f>
        <v>5468</v>
      </c>
    </row>
    <row r="10" s="89" customFormat="1" ht="27.95" customHeight="1" spans="1:11">
      <c r="A10" s="104" t="s">
        <v>18</v>
      </c>
      <c r="B10" s="105">
        <v>103095</v>
      </c>
      <c r="C10" s="105">
        <v>17819</v>
      </c>
      <c r="D10" s="65">
        <v>120914</v>
      </c>
      <c r="E10" s="104" t="s">
        <v>19</v>
      </c>
      <c r="F10" s="104"/>
      <c r="G10" s="65">
        <v>6789</v>
      </c>
      <c r="H10" s="65">
        <f>F10+G10</f>
        <v>6789</v>
      </c>
    </row>
    <row r="11" s="89" customFormat="1" ht="27.95" customHeight="1" spans="1:11">
      <c r="A11" s="104" t="s">
        <v>20</v>
      </c>
      <c r="B11" s="105">
        <v>4156</v>
      </c>
      <c r="C11" s="105">
        <v>2983</v>
      </c>
      <c r="D11" s="65">
        <v>7139</v>
      </c>
      <c r="E11" s="107" t="s">
        <v>21</v>
      </c>
      <c r="F11" s="104"/>
      <c r="G11" s="65">
        <v>23353</v>
      </c>
      <c r="H11" s="65">
        <f>F11+G11</f>
        <v>23353</v>
      </c>
      <c r="K11" s="108"/>
    </row>
    <row r="12" s="89" customFormat="1" ht="27.95" customHeight="1" spans="1:11">
      <c r="A12" s="107" t="s">
        <v>22</v>
      </c>
      <c r="B12" s="105"/>
      <c r="C12" s="105">
        <v>19000</v>
      </c>
      <c r="D12" s="105">
        <f t="shared" si="0"/>
        <v>19000</v>
      </c>
      <c r="E12" s="107" t="s">
        <v>23</v>
      </c>
      <c r="F12" s="104"/>
      <c r="G12" s="65">
        <v>13423</v>
      </c>
      <c r="H12" s="65">
        <v>13423</v>
      </c>
    </row>
    <row r="13" s="89" customFormat="1" ht="27.95" customHeight="1" spans="1:11">
      <c r="A13" s="107" t="s">
        <v>24</v>
      </c>
      <c r="B13" s="105">
        <v>5715</v>
      </c>
      <c r="C13" s="105">
        <v>501</v>
      </c>
      <c r="D13" s="105">
        <f t="shared" si="0"/>
        <v>6216</v>
      </c>
      <c r="E13" s="104"/>
      <c r="F13" s="104"/>
      <c r="G13" s="109"/>
      <c r="H13" s="109"/>
    </row>
    <row r="14" s="89" customFormat="1" ht="27.95" customHeight="1" spans="1:11">
      <c r="A14" s="107" t="s">
        <v>25</v>
      </c>
      <c r="B14" s="105"/>
      <c r="C14" s="105">
        <v>13900</v>
      </c>
      <c r="D14" s="65">
        <f t="shared" si="0"/>
        <v>13900</v>
      </c>
      <c r="E14" s="109"/>
      <c r="F14" s="109"/>
      <c r="G14" s="109"/>
      <c r="H14" s="109"/>
    </row>
    <row r="15" s="89" customFormat="1" ht="27.95" customHeight="1" spans="1:11">
      <c r="A15" s="104" t="s">
        <v>26</v>
      </c>
      <c r="B15" s="105">
        <v>18689</v>
      </c>
      <c r="C15" s="105"/>
      <c r="D15" s="105">
        <f t="shared" si="0"/>
        <v>18689</v>
      </c>
      <c r="E15" s="109"/>
      <c r="F15" s="109"/>
      <c r="G15" s="109"/>
      <c r="H15" s="109"/>
    </row>
    <row r="16" s="89" customFormat="1" ht="24" hidden="1" customHeight="1" spans="1:11">
      <c r="C16" s="89" t="s">
        <v>27</v>
      </c>
    </row>
    <row r="19" s="89" customFormat="1" ht="21" customHeight="1"/>
    <row r="20" s="89" customFormat="1" ht="21" customHeight="1"/>
    <row r="21" s="89" customFormat="1" ht="21" customHeight="1"/>
    <row r="22" s="89" customFormat="1" ht="21" customHeight="1"/>
    <row r="23" s="89" customFormat="1" ht="21" customHeight="1"/>
    <row r="24" s="89" customFormat="1" ht="21" customHeight="1"/>
    <row r="25" s="89" customFormat="1" ht="21" customHeight="1"/>
    <row r="26" s="89" customFormat="1" ht="21" customHeight="1"/>
    <row r="27" s="89" customFormat="1" ht="21" customHeight="1"/>
    <row r="28" s="89" customFormat="1" ht="21" customHeight="1"/>
    <row r="29" s="89" customFormat="1" ht="21" customHeight="1"/>
    <row r="30" s="89" customFormat="1" ht="21" customHeight="1"/>
    <row r="31" s="89" customFormat="1" ht="21" customHeight="1"/>
    <row r="32" s="89" customFormat="1" ht="21" customHeight="1"/>
    <row r="33" s="89" customFormat="1" ht="21" customHeight="1"/>
    <row r="34" s="89" customFormat="1" ht="21" customHeight="1"/>
    <row r="41" spans="5:12">
      <c r="E41" s="91"/>
      <c r="F41" s="91"/>
      <c r="G41" s="91"/>
      <c r="H41" s="91"/>
    </row>
    <row r="42" s="89" customFormat="1" spans="5:12">
      <c r="E42" s="91"/>
      <c r="F42" s="91"/>
      <c r="G42" s="91"/>
      <c r="H42" s="91"/>
    </row>
    <row r="43" s="91" customFormat="1" spans="5:12">
      <c r="L43" s="89"/>
    </row>
    <row r="44" s="91" customFormat="1" spans="5:12">
      <c r="L44" s="89"/>
    </row>
    <row r="45" s="91" customFormat="1" spans="5:12">
      <c r="L45" s="89"/>
    </row>
    <row r="46" s="91" customFormat="1" spans="5:12">
      <c r="L46" s="89"/>
    </row>
    <row r="47" s="91" customFormat="1" spans="5:12">
      <c r="L47" s="89"/>
    </row>
    <row r="48" s="91" customFormat="1" spans="5:12">
      <c r="L48" s="89"/>
    </row>
    <row r="49" s="91" customFormat="1" spans="5:12">
      <c r="L49" s="89"/>
    </row>
    <row r="50" s="91" customFormat="1" spans="5:12">
      <c r="L50" s="89"/>
    </row>
    <row r="51" s="91" customFormat="1" spans="5:12">
      <c r="L51" s="89"/>
    </row>
    <row r="52" s="91" customFormat="1" spans="5:12">
      <c r="L52" s="89"/>
    </row>
    <row r="53" s="91" customFormat="1" spans="5:12">
      <c r="L53" s="89"/>
    </row>
    <row r="54" s="91" customFormat="1" spans="5:12">
      <c r="L54" s="89"/>
    </row>
    <row r="55" s="91" customFormat="1" spans="5:12">
      <c r="E55" s="89"/>
      <c r="F55" s="89"/>
      <c r="G55" s="89"/>
      <c r="H55" s="89"/>
      <c r="L55" s="89"/>
    </row>
    <row r="56" s="91" customFormat="1" spans="5:12">
      <c r="E56" s="89"/>
      <c r="F56" s="89"/>
      <c r="G56" s="89"/>
      <c r="H56" s="89"/>
      <c r="L56" s="89"/>
    </row>
  </sheetData>
  <mergeCells count="5">
    <mergeCell ref="A2:H2"/>
    <mergeCell ref="C3:E3"/>
    <mergeCell ref="G3:H3"/>
    <mergeCell ref="A4:D4"/>
    <mergeCell ref="E4:H4"/>
  </mergeCells>
  <printOptions horizontalCentered="1"/>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9"/>
  <sheetViews>
    <sheetView workbookViewId="0">
      <selection activeCell="E46" sqref="E46"/>
    </sheetView>
  </sheetViews>
  <sheetFormatPr defaultColWidth="9" defaultRowHeight="13.5" outlineLevelCol="2"/>
  <cols>
    <col min="1" max="1" width="6.25" customWidth="1"/>
    <col min="2" max="2" width="60.75" customWidth="1"/>
    <col min="3" max="3" width="14.625" customWidth="1"/>
    <col min="5" max="5" width="34.375" customWidth="1"/>
  </cols>
  <sheetData>
    <row r="1" customFormat="1" ht="19" customHeight="1" spans="1:3">
      <c r="A1" s="4" t="s">
        <v>28</v>
      </c>
      <c r="B1" s="4"/>
    </row>
    <row r="2" customFormat="1" ht="36" customHeight="1" spans="1:3">
      <c r="A2" s="7" t="s">
        <v>29</v>
      </c>
      <c r="B2" s="7"/>
      <c r="C2" s="7"/>
    </row>
    <row r="3" customFormat="1" ht="26" customHeight="1" spans="1:3">
      <c r="A3" s="73"/>
      <c r="B3" s="74">
        <v>2025.12</v>
      </c>
      <c r="C3" s="74" t="s">
        <v>3</v>
      </c>
    </row>
    <row r="4" customFormat="1" ht="30" customHeight="1" spans="1:3">
      <c r="A4" s="75" t="s">
        <v>30</v>
      </c>
      <c r="B4" s="76"/>
      <c r="C4" s="75"/>
    </row>
    <row r="5" customFormat="1" ht="26" customHeight="1" spans="1:3">
      <c r="A5" s="77" t="s">
        <v>31</v>
      </c>
      <c r="B5" s="78" t="s">
        <v>32</v>
      </c>
      <c r="C5" s="77" t="s">
        <v>33</v>
      </c>
    </row>
    <row r="6" customFormat="1" ht="25" customHeight="1" spans="1:3">
      <c r="A6" s="79">
        <v>1</v>
      </c>
      <c r="B6" s="80" t="s">
        <v>34</v>
      </c>
      <c r="C6" s="81">
        <v>6000</v>
      </c>
    </row>
    <row r="7" customFormat="1" ht="25" customHeight="1" spans="1:3">
      <c r="A7" s="79">
        <v>2</v>
      </c>
      <c r="B7" s="80" t="s">
        <v>35</v>
      </c>
      <c r="C7" s="82">
        <v>3077</v>
      </c>
    </row>
    <row r="8" customFormat="1" ht="25" customHeight="1" spans="1:3">
      <c r="A8" s="79">
        <v>3</v>
      </c>
      <c r="B8" s="80" t="s">
        <v>36</v>
      </c>
      <c r="C8" s="82">
        <v>1254</v>
      </c>
    </row>
    <row r="9" customFormat="1" ht="25" customHeight="1" spans="1:3">
      <c r="A9" s="79">
        <v>4</v>
      </c>
      <c r="B9" s="80" t="s">
        <v>37</v>
      </c>
      <c r="C9" s="83">
        <v>2228</v>
      </c>
    </row>
    <row r="10" customFormat="1" ht="25" customHeight="1" spans="1:3">
      <c r="A10" s="79">
        <v>5</v>
      </c>
      <c r="B10" s="80" t="s">
        <v>38</v>
      </c>
      <c r="C10" s="82">
        <v>1460</v>
      </c>
    </row>
    <row r="11" customFormat="1" ht="25" customHeight="1" spans="1:3">
      <c r="A11" s="79">
        <v>6</v>
      </c>
      <c r="B11" s="80" t="s">
        <v>39</v>
      </c>
      <c r="C11" s="82">
        <v>33</v>
      </c>
    </row>
    <row r="12" customFormat="1" ht="25" customHeight="1" spans="1:3">
      <c r="A12" s="79">
        <v>7</v>
      </c>
      <c r="B12" s="80" t="s">
        <v>40</v>
      </c>
      <c r="C12" s="82">
        <v>2090</v>
      </c>
    </row>
    <row r="13" customFormat="1" ht="25" customHeight="1" spans="1:3">
      <c r="A13" s="79">
        <v>8</v>
      </c>
      <c r="B13" s="80" t="s">
        <v>41</v>
      </c>
      <c r="C13" s="82">
        <v>914</v>
      </c>
    </row>
    <row r="14" customFormat="1" ht="25" customHeight="1" spans="1:3">
      <c r="A14" s="79">
        <v>9</v>
      </c>
      <c r="B14" s="80" t="s">
        <v>42</v>
      </c>
      <c r="C14" s="82">
        <v>900</v>
      </c>
    </row>
    <row r="15" customFormat="1" ht="25" customHeight="1" spans="1:3">
      <c r="A15" s="79">
        <v>10</v>
      </c>
      <c r="B15" s="80" t="s">
        <v>43</v>
      </c>
      <c r="C15" s="82">
        <v>737</v>
      </c>
    </row>
    <row r="16" customFormat="1" ht="25" customHeight="1" spans="1:3">
      <c r="A16" s="79">
        <v>11</v>
      </c>
      <c r="B16" s="80" t="s">
        <v>44</v>
      </c>
      <c r="C16" s="82">
        <v>681</v>
      </c>
    </row>
    <row r="17" customFormat="1" ht="29" customHeight="1" spans="1:3">
      <c r="A17" s="79">
        <v>12</v>
      </c>
      <c r="B17" s="80" t="s">
        <v>45</v>
      </c>
      <c r="C17" s="82">
        <v>600</v>
      </c>
    </row>
    <row r="18" customFormat="1" ht="25" customHeight="1" spans="1:3">
      <c r="A18" s="79">
        <v>13</v>
      </c>
      <c r="B18" s="80" t="s">
        <v>46</v>
      </c>
      <c r="C18" s="82">
        <v>493</v>
      </c>
    </row>
    <row r="19" customFormat="1" ht="25" customHeight="1" spans="1:3">
      <c r="A19" s="79">
        <v>14</v>
      </c>
      <c r="B19" s="80" t="s">
        <v>47</v>
      </c>
      <c r="C19" s="82">
        <v>345</v>
      </c>
    </row>
    <row r="20" customFormat="1" ht="25" customHeight="1" spans="1:3">
      <c r="A20" s="79">
        <v>15</v>
      </c>
      <c r="B20" s="80" t="s">
        <v>48</v>
      </c>
      <c r="C20" s="82">
        <v>303</v>
      </c>
    </row>
    <row r="21" customFormat="1" ht="25" customHeight="1" spans="1:3">
      <c r="A21" s="79">
        <v>16</v>
      </c>
      <c r="B21" s="80" t="s">
        <v>49</v>
      </c>
      <c r="C21" s="81">
        <v>286</v>
      </c>
    </row>
    <row r="22" customFormat="1" ht="25" customHeight="1" spans="1:3">
      <c r="A22" s="79">
        <v>17</v>
      </c>
      <c r="B22" s="80" t="s">
        <v>50</v>
      </c>
      <c r="C22" s="81">
        <v>250</v>
      </c>
    </row>
    <row r="23" customFormat="1" ht="25" customHeight="1" spans="1:3">
      <c r="A23" s="79">
        <v>18</v>
      </c>
      <c r="B23" s="80" t="s">
        <v>51</v>
      </c>
      <c r="C23" s="81">
        <v>200</v>
      </c>
    </row>
    <row r="24" customFormat="1" ht="25" customHeight="1" spans="1:3">
      <c r="A24" s="79">
        <v>19</v>
      </c>
      <c r="B24" s="80" t="s">
        <v>52</v>
      </c>
      <c r="C24" s="81">
        <v>189</v>
      </c>
    </row>
    <row r="25" customFormat="1" ht="25" customHeight="1" spans="1:3">
      <c r="A25" s="79">
        <v>20</v>
      </c>
      <c r="B25" s="80" t="s">
        <v>53</v>
      </c>
      <c r="C25" s="81">
        <v>187</v>
      </c>
    </row>
    <row r="26" customFormat="1" ht="25" customHeight="1" spans="1:3">
      <c r="A26" s="79">
        <v>21</v>
      </c>
      <c r="B26" s="80" t="s">
        <v>54</v>
      </c>
      <c r="C26" s="81">
        <v>154</v>
      </c>
    </row>
    <row r="27" customFormat="1" ht="25" customHeight="1" spans="1:3">
      <c r="A27" s="79">
        <v>22</v>
      </c>
      <c r="B27" s="80" t="s">
        <v>55</v>
      </c>
      <c r="C27" s="81">
        <v>144</v>
      </c>
    </row>
    <row r="28" customFormat="1" ht="25" customHeight="1" spans="1:3">
      <c r="A28" s="79">
        <v>23</v>
      </c>
      <c r="B28" s="80" t="s">
        <v>56</v>
      </c>
      <c r="C28" s="81">
        <v>107</v>
      </c>
    </row>
    <row r="29" customFormat="1" ht="25" customHeight="1" spans="1:3">
      <c r="A29" s="79">
        <v>24</v>
      </c>
      <c r="B29" s="80" t="s">
        <v>57</v>
      </c>
      <c r="C29" s="81">
        <v>101</v>
      </c>
    </row>
    <row r="30" customFormat="1" ht="25" customHeight="1" spans="1:3">
      <c r="A30" s="79">
        <v>25</v>
      </c>
      <c r="B30" s="80" t="s">
        <v>58</v>
      </c>
      <c r="C30" s="81">
        <v>100</v>
      </c>
    </row>
    <row r="31" customFormat="1" ht="25" customHeight="1" spans="1:3">
      <c r="A31" s="79">
        <v>26</v>
      </c>
      <c r="B31" s="80" t="s">
        <v>59</v>
      </c>
      <c r="C31" s="81">
        <f>2926+160</f>
        <v>3086</v>
      </c>
    </row>
    <row r="32" s="70" customFormat="1" ht="23" customHeight="1" spans="1:3">
      <c r="A32" s="77" t="s">
        <v>60</v>
      </c>
      <c r="B32" s="78"/>
      <c r="C32" s="84">
        <f>SUM(C6:C31)</f>
        <v>25919</v>
      </c>
    </row>
    <row r="33" s="71" customFormat="1" ht="18" customHeight="1" spans="1:3">
      <c r="A33" s="85"/>
      <c r="B33" s="86"/>
      <c r="C33" s="87"/>
    </row>
    <row r="34" customFormat="1" ht="31" customHeight="1" spans="1:3">
      <c r="A34" s="75" t="s">
        <v>61</v>
      </c>
      <c r="B34" s="76"/>
      <c r="C34" s="75"/>
    </row>
    <row r="35" customFormat="1" ht="28" customHeight="1" spans="1:3">
      <c r="A35" s="77" t="s">
        <v>31</v>
      </c>
      <c r="B35" s="78" t="s">
        <v>32</v>
      </c>
      <c r="C35" s="77" t="s">
        <v>33</v>
      </c>
    </row>
    <row r="36" customFormat="1" ht="25" customHeight="1" spans="1:3">
      <c r="A36" s="79">
        <v>1</v>
      </c>
      <c r="B36" s="80" t="s">
        <v>62</v>
      </c>
      <c r="C36" s="81">
        <v>4000</v>
      </c>
    </row>
    <row r="37" customFormat="1" ht="25" customHeight="1" spans="1:3">
      <c r="A37" s="79">
        <v>2</v>
      </c>
      <c r="B37" s="80" t="s">
        <v>63</v>
      </c>
      <c r="C37" s="88">
        <v>1760</v>
      </c>
    </row>
    <row r="38" customFormat="1" ht="25" customHeight="1" spans="1:3">
      <c r="A38" s="79">
        <v>3</v>
      </c>
      <c r="B38" s="80" t="s">
        <v>64</v>
      </c>
      <c r="C38" s="88">
        <v>895</v>
      </c>
    </row>
    <row r="39" customFormat="1" ht="25" customHeight="1" spans="1:3">
      <c r="A39" s="79">
        <v>4</v>
      </c>
      <c r="B39" s="80" t="s">
        <v>65</v>
      </c>
      <c r="C39" s="81">
        <v>654</v>
      </c>
    </row>
    <row r="40" customFormat="1" ht="25" customHeight="1" spans="1:3">
      <c r="A40" s="79">
        <v>5</v>
      </c>
      <c r="B40" s="80" t="s">
        <v>66</v>
      </c>
      <c r="C40" s="81">
        <v>400</v>
      </c>
    </row>
    <row r="41" customFormat="1" ht="25" customHeight="1" spans="1:3">
      <c r="A41" s="79">
        <v>6</v>
      </c>
      <c r="B41" s="80" t="s">
        <v>67</v>
      </c>
      <c r="C41" s="81">
        <v>735</v>
      </c>
    </row>
    <row r="42" customFormat="1" ht="25" customHeight="1" spans="1:3">
      <c r="A42" s="79">
        <v>7</v>
      </c>
      <c r="B42" s="80" t="s">
        <v>68</v>
      </c>
      <c r="C42" s="81">
        <v>323</v>
      </c>
    </row>
    <row r="43" customFormat="1" ht="25" customHeight="1" spans="1:3">
      <c r="A43" s="79">
        <v>8</v>
      </c>
      <c r="B43" s="80" t="s">
        <v>69</v>
      </c>
      <c r="C43" s="81">
        <v>200</v>
      </c>
    </row>
    <row r="44" customFormat="1" ht="25" customHeight="1" spans="1:3">
      <c r="A44" s="79">
        <v>9</v>
      </c>
      <c r="B44" s="80" t="s">
        <v>70</v>
      </c>
      <c r="C44" s="81">
        <v>141</v>
      </c>
    </row>
    <row r="45" customFormat="1" ht="25" customHeight="1" spans="1:3">
      <c r="A45" s="79">
        <v>10</v>
      </c>
      <c r="B45" s="80" t="s">
        <v>71</v>
      </c>
      <c r="C45" s="81">
        <v>130</v>
      </c>
    </row>
    <row r="46" customFormat="1" ht="25" customHeight="1" spans="1:3">
      <c r="A46" s="79">
        <v>11</v>
      </c>
      <c r="B46" s="80" t="s">
        <v>72</v>
      </c>
      <c r="C46" s="81">
        <v>105</v>
      </c>
    </row>
    <row r="47" customFormat="1" ht="25" customHeight="1" spans="1:3">
      <c r="A47" s="79">
        <v>12</v>
      </c>
      <c r="B47" s="80" t="s">
        <v>73</v>
      </c>
      <c r="C47" s="81">
        <v>101</v>
      </c>
    </row>
    <row r="48" customFormat="1" ht="25" customHeight="1" spans="1:3">
      <c r="A48" s="79">
        <v>13</v>
      </c>
      <c r="B48" s="80" t="s">
        <v>59</v>
      </c>
      <c r="C48" s="81">
        <v>3651</v>
      </c>
    </row>
    <row r="49" s="72" customFormat="1" ht="25" customHeight="1" spans="1:3">
      <c r="A49" s="77" t="s">
        <v>60</v>
      </c>
      <c r="B49" s="77"/>
      <c r="C49" s="84">
        <f>SUM(C36:C48)</f>
        <v>13095</v>
      </c>
    </row>
  </sheetData>
  <mergeCells count="6">
    <mergeCell ref="A1:B1"/>
    <mergeCell ref="A2:C2"/>
    <mergeCell ref="A4:C4"/>
    <mergeCell ref="A32:B32"/>
    <mergeCell ref="A34:C34"/>
    <mergeCell ref="A49:B49"/>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7"/>
  <sheetViews>
    <sheetView workbookViewId="0">
      <selection activeCell="G10" sqref="G10"/>
    </sheetView>
  </sheetViews>
  <sheetFormatPr defaultColWidth="9" defaultRowHeight="14.25"/>
  <cols>
    <col min="1" max="1" width="29" style="49" customWidth="1"/>
    <col min="2" max="2" width="12.5" style="49" customWidth="1"/>
    <col min="3" max="3" width="12.3333333333333" style="49" customWidth="1"/>
    <col min="4" max="4" width="11.5" style="49" customWidth="1"/>
    <col min="5" max="5" width="25.2166666666667" style="49" customWidth="1"/>
    <col min="6" max="6" width="11.4416666666667" style="49" customWidth="1"/>
    <col min="7" max="7" width="12.625" style="49" customWidth="1"/>
    <col min="8" max="8" width="10.3333333333333" style="49" customWidth="1"/>
    <col min="9" max="10" width="15.775" style="49" customWidth="1"/>
    <col min="11" max="11" width="10" style="49" customWidth="1"/>
    <col min="12" max="12" width="14.3333333333333" style="49" customWidth="1"/>
    <col min="13" max="13" width="13.2166666666667" style="49" customWidth="1"/>
    <col min="14" max="20" width="9" style="49"/>
    <col min="21" max="21" width="9.33333333333333" style="49" customWidth="1"/>
    <col min="22" max="16375" width="9" style="49"/>
  </cols>
  <sheetData>
    <row r="1" s="49" customFormat="1" ht="27" customHeight="1" spans="1:22">
      <c r="A1" s="4" t="s">
        <v>74</v>
      </c>
    </row>
    <row r="2" s="49" customFormat="1" ht="33" customHeight="1" spans="1:22">
      <c r="A2" s="7" t="s">
        <v>75</v>
      </c>
      <c r="B2" s="7"/>
      <c r="C2" s="7"/>
      <c r="D2" s="7"/>
      <c r="E2" s="7"/>
      <c r="F2" s="7"/>
      <c r="G2" s="7"/>
      <c r="H2" s="7"/>
    </row>
    <row r="3" s="49" customFormat="1" ht="27.9" customHeight="1" spans="1:22">
      <c r="A3" s="51"/>
      <c r="B3" s="52">
        <v>2025.12</v>
      </c>
      <c r="C3" s="52"/>
      <c r="D3" s="52"/>
      <c r="E3" s="52"/>
      <c r="F3" s="52"/>
      <c r="G3" s="53" t="s">
        <v>3</v>
      </c>
      <c r="H3" s="54"/>
    </row>
    <row r="4" s="49" customFormat="1" ht="39.9" customHeight="1" spans="1:22">
      <c r="A4" s="55" t="s">
        <v>4</v>
      </c>
      <c r="B4" s="56"/>
      <c r="C4" s="56"/>
      <c r="D4" s="56"/>
      <c r="E4" s="57" t="s">
        <v>5</v>
      </c>
      <c r="F4" s="57"/>
      <c r="G4" s="57"/>
      <c r="H4" s="57"/>
    </row>
    <row r="5" s="49" customFormat="1" ht="39.9" customHeight="1" spans="1:22">
      <c r="A5" s="58" t="s">
        <v>6</v>
      </c>
      <c r="B5" s="58" t="s">
        <v>76</v>
      </c>
      <c r="C5" s="59" t="s">
        <v>8</v>
      </c>
      <c r="D5" s="59" t="s">
        <v>9</v>
      </c>
      <c r="E5" s="58" t="s">
        <v>6</v>
      </c>
      <c r="F5" s="58" t="s">
        <v>76</v>
      </c>
      <c r="G5" s="59" t="s">
        <v>8</v>
      </c>
      <c r="H5" s="59" t="s">
        <v>9</v>
      </c>
    </row>
    <row r="6" s="50" customFormat="1" ht="39.9" customHeight="1" spans="1:22">
      <c r="A6" s="60" t="s">
        <v>77</v>
      </c>
      <c r="B6" s="61">
        <f>SUM(B7:B11)</f>
        <v>75195</v>
      </c>
      <c r="C6" s="61">
        <f>SUM(C7:C11)</f>
        <v>96136</v>
      </c>
      <c r="D6" s="61">
        <f>SUM(D7:D11)</f>
        <v>171331</v>
      </c>
      <c r="E6" s="60" t="s">
        <v>78</v>
      </c>
      <c r="F6" s="61">
        <f t="shared" ref="F6:H6" si="0">SUM(F7:F11)</f>
        <v>75195</v>
      </c>
      <c r="G6" s="61">
        <f t="shared" si="0"/>
        <v>96136</v>
      </c>
      <c r="H6" s="61">
        <f t="shared" si="0"/>
        <v>171331</v>
      </c>
      <c r="M6"/>
      <c r="N6"/>
    </row>
    <row r="7" s="49" customFormat="1" ht="36" customHeight="1" spans="1:22">
      <c r="A7" s="62" t="s">
        <v>12</v>
      </c>
      <c r="B7" s="62">
        <v>70080</v>
      </c>
      <c r="C7" s="62">
        <v>-38656</v>
      </c>
      <c r="D7" s="63">
        <f>B7+C7</f>
        <v>31424</v>
      </c>
      <c r="E7" s="62" t="s">
        <v>13</v>
      </c>
      <c r="F7" s="62">
        <v>68526</v>
      </c>
      <c r="G7" s="63">
        <f>H7-F7</f>
        <v>46302</v>
      </c>
      <c r="H7" s="63">
        <f>30397+79400+12848+3993-7762-4048</f>
        <v>114828</v>
      </c>
      <c r="M7"/>
      <c r="N7"/>
    </row>
    <row r="8" s="49" customFormat="1" ht="36" customHeight="1" spans="1:22">
      <c r="A8" s="62" t="s">
        <v>14</v>
      </c>
      <c r="B8" s="62">
        <v>516</v>
      </c>
      <c r="C8" s="62">
        <v>12332</v>
      </c>
      <c r="D8" s="62">
        <f>B8+C8</f>
        <v>12848</v>
      </c>
      <c r="E8" s="62" t="s">
        <v>79</v>
      </c>
      <c r="F8" s="62">
        <v>6490</v>
      </c>
      <c r="G8" s="63">
        <f>14900+800</f>
        <v>15700</v>
      </c>
      <c r="H8" s="63">
        <f t="shared" ref="H7:H11" si="1">F8+G8</f>
        <v>22190</v>
      </c>
      <c r="M8"/>
      <c r="N8"/>
    </row>
    <row r="9" s="49" customFormat="1" ht="36" customHeight="1" spans="1:22">
      <c r="A9" s="62" t="s">
        <v>80</v>
      </c>
      <c r="B9" s="62">
        <v>4599</v>
      </c>
      <c r="C9" s="62"/>
      <c r="D9" s="62">
        <f>B9+C9</f>
        <v>4599</v>
      </c>
      <c r="E9" s="62" t="s">
        <v>81</v>
      </c>
      <c r="F9" s="62">
        <v>179</v>
      </c>
      <c r="G9" s="63"/>
      <c r="H9" s="63">
        <f t="shared" si="1"/>
        <v>179</v>
      </c>
      <c r="M9"/>
      <c r="O9"/>
    </row>
    <row r="10" s="49" customFormat="1" ht="36" customHeight="1" spans="1:22">
      <c r="A10" s="62" t="s">
        <v>82</v>
      </c>
      <c r="B10" s="62"/>
      <c r="C10" s="62">
        <v>99100</v>
      </c>
      <c r="D10" s="62">
        <f>B10+C10</f>
        <v>99100</v>
      </c>
      <c r="E10" s="62" t="s">
        <v>83</v>
      </c>
      <c r="F10" s="62"/>
      <c r="G10" s="63">
        <f>19254+606+2464</f>
        <v>22324</v>
      </c>
      <c r="H10" s="63">
        <f t="shared" si="1"/>
        <v>22324</v>
      </c>
      <c r="M10"/>
      <c r="O10"/>
    </row>
    <row r="11" s="49" customFormat="1" ht="36" customHeight="1" spans="1:22">
      <c r="A11" s="62" t="s">
        <v>25</v>
      </c>
      <c r="B11" s="64"/>
      <c r="C11" s="62">
        <f>16164+84+2190+4922</f>
        <v>23360</v>
      </c>
      <c r="D11" s="63">
        <f>B11+C11</f>
        <v>23360</v>
      </c>
      <c r="E11" s="62" t="s">
        <v>84</v>
      </c>
      <c r="F11" s="62"/>
      <c r="G11" s="65">
        <f>7762+4048</f>
        <v>11810</v>
      </c>
      <c r="H11" s="63">
        <f t="shared" si="1"/>
        <v>11810</v>
      </c>
      <c r="M11"/>
      <c r="O11"/>
    </row>
    <row r="12" s="49" customFormat="1" ht="20.25" spans="1:22">
      <c r="E12" s="66"/>
      <c r="F12" s="66"/>
      <c r="G12" s="66"/>
      <c r="H12" s="66"/>
      <c r="I12" s="66"/>
      <c r="J12" s="66"/>
      <c r="K12" s="66"/>
      <c r="L12" s="66"/>
      <c r="M12"/>
      <c r="N12"/>
      <c r="O12" s="66"/>
      <c r="P12" s="66"/>
      <c r="Q12" s="67"/>
      <c r="R12" s="67"/>
      <c r="S12" s="67"/>
      <c r="T12" s="68"/>
      <c r="U12" s="68"/>
      <c r="V12" s="69"/>
    </row>
    <row r="13" s="49" customFormat="1" hidden="1" spans="1:22">
      <c r="M13"/>
      <c r="N13"/>
    </row>
    <row r="14" s="49" customFormat="1" spans="1:22">
      <c r="M14"/>
      <c r="N14"/>
    </row>
    <row r="15" s="49" customFormat="1" spans="1:22">
      <c r="M15"/>
      <c r="N15"/>
    </row>
    <row r="16" s="49" customFormat="1" spans="1:22">
      <c r="M16"/>
      <c r="N16"/>
    </row>
    <row r="17" s="49" customFormat="1" spans="13:14">
      <c r="M17"/>
      <c r="N17"/>
    </row>
    <row r="18" s="49" customFormat="1" spans="13:14">
      <c r="M18"/>
      <c r="N18"/>
    </row>
    <row r="19" s="49" customFormat="1" spans="13:14">
      <c r="M19"/>
      <c r="N19"/>
    </row>
    <row r="20" s="49" customFormat="1" spans="13:14">
      <c r="M20"/>
      <c r="N20"/>
    </row>
    <row r="21" s="49" customFormat="1" spans="13:14">
      <c r="M21"/>
      <c r="N21"/>
    </row>
    <row r="22" s="49" customFormat="1" spans="13:14">
      <c r="M22"/>
      <c r="N22"/>
    </row>
    <row r="23" s="49" customFormat="1" spans="13:14">
      <c r="M23"/>
      <c r="N23"/>
    </row>
    <row r="24" s="49" customFormat="1" spans="13:14">
      <c r="M24"/>
      <c r="N24"/>
    </row>
    <row r="25" s="49" customFormat="1" spans="13:14">
      <c r="M25"/>
      <c r="N25"/>
    </row>
    <row r="26" s="49" customFormat="1" spans="13:14">
      <c r="M26"/>
      <c r="N26"/>
    </row>
    <row r="27" s="49" customFormat="1" spans="13:14">
      <c r="M27"/>
      <c r="N27"/>
    </row>
  </sheetData>
  <mergeCells count="5">
    <mergeCell ref="A2:H2"/>
    <mergeCell ref="B3:F3"/>
    <mergeCell ref="G3:H3"/>
    <mergeCell ref="A4:D4"/>
    <mergeCell ref="E4:H4"/>
  </mergeCells>
  <printOptions horizontalCentered="1"/>
  <pageMargins left="0.751388888888889" right="0.751388888888889" top="1" bottom="1"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1"/>
  <sheetViews>
    <sheetView topLeftCell="A54" workbookViewId="0">
      <selection activeCell="H64" sqref="H64"/>
    </sheetView>
  </sheetViews>
  <sheetFormatPr defaultColWidth="9" defaultRowHeight="13.5" outlineLevelCol="3"/>
  <cols>
    <col min="1" max="1" width="6.5" customWidth="1"/>
    <col min="2" max="2" width="51.25" customWidth="1"/>
    <col min="3" max="3" width="12" customWidth="1"/>
    <col min="4" max="4" width="17.25" customWidth="1"/>
  </cols>
  <sheetData>
    <row r="1" ht="22" customHeight="1" spans="1:4">
      <c r="A1" s="41" t="s">
        <v>85</v>
      </c>
      <c r="B1" s="41"/>
    </row>
    <row r="2" ht="22.5" spans="1:4">
      <c r="A2" s="7" t="s">
        <v>86</v>
      </c>
      <c r="B2" s="7"/>
      <c r="C2" s="7"/>
      <c r="D2" s="7"/>
    </row>
    <row r="3" ht="22" customHeight="1" spans="1:4">
      <c r="A3" s="42"/>
      <c r="B3" s="43">
        <v>2025.12</v>
      </c>
      <c r="C3" s="43"/>
      <c r="D3" s="42" t="s">
        <v>3</v>
      </c>
    </row>
    <row r="4" ht="27" customHeight="1" spans="1:4">
      <c r="A4" s="27" t="s">
        <v>31</v>
      </c>
      <c r="B4" s="27" t="s">
        <v>32</v>
      </c>
      <c r="C4" s="27" t="s">
        <v>60</v>
      </c>
      <c r="D4" s="27" t="s">
        <v>87</v>
      </c>
    </row>
    <row r="5" ht="25" customHeight="1" spans="1:4">
      <c r="A5" s="27">
        <v>1</v>
      </c>
      <c r="B5" s="27" t="s">
        <v>88</v>
      </c>
      <c r="C5" s="27">
        <v>300</v>
      </c>
      <c r="D5" s="27" t="s">
        <v>89</v>
      </c>
    </row>
    <row r="6" ht="25" customHeight="1" spans="1:4">
      <c r="A6" s="27">
        <v>2</v>
      </c>
      <c r="B6" s="27" t="s">
        <v>90</v>
      </c>
      <c r="C6" s="27">
        <v>1400</v>
      </c>
      <c r="D6" s="27" t="s">
        <v>89</v>
      </c>
    </row>
    <row r="7" ht="25" customHeight="1" spans="1:4">
      <c r="A7" s="27">
        <v>3</v>
      </c>
      <c r="B7" s="27" t="s">
        <v>91</v>
      </c>
      <c r="C7" s="27">
        <v>1800</v>
      </c>
      <c r="D7" s="27" t="s">
        <v>92</v>
      </c>
    </row>
    <row r="8" ht="25" customHeight="1" spans="1:4">
      <c r="A8" s="27">
        <v>4</v>
      </c>
      <c r="B8" s="27" t="s">
        <v>93</v>
      </c>
      <c r="C8" s="27">
        <v>1400</v>
      </c>
      <c r="D8" s="27" t="s">
        <v>94</v>
      </c>
    </row>
    <row r="9" ht="25" customHeight="1" spans="1:4">
      <c r="A9" s="27">
        <v>5</v>
      </c>
      <c r="B9" s="27" t="s">
        <v>95</v>
      </c>
      <c r="C9" s="27">
        <v>300</v>
      </c>
      <c r="D9" s="27" t="s">
        <v>96</v>
      </c>
    </row>
    <row r="10" ht="25" customHeight="1" spans="1:4">
      <c r="A10" s="27">
        <v>6</v>
      </c>
      <c r="B10" s="27" t="s">
        <v>97</v>
      </c>
      <c r="C10" s="27">
        <v>150</v>
      </c>
      <c r="D10" s="27" t="s">
        <v>94</v>
      </c>
    </row>
    <row r="11" ht="25" customHeight="1" spans="1:4">
      <c r="A11" s="27">
        <v>7</v>
      </c>
      <c r="B11" s="27" t="s">
        <v>98</v>
      </c>
      <c r="C11" s="27">
        <v>1500</v>
      </c>
      <c r="D11" s="27" t="s">
        <v>94</v>
      </c>
    </row>
    <row r="12" ht="25" customHeight="1" spans="1:4">
      <c r="A12" s="27">
        <v>8</v>
      </c>
      <c r="B12" s="27" t="s">
        <v>99</v>
      </c>
      <c r="C12" s="27">
        <v>100</v>
      </c>
      <c r="D12" s="27" t="s">
        <v>94</v>
      </c>
    </row>
    <row r="13" ht="25" customHeight="1" spans="1:4">
      <c r="A13" s="27">
        <v>9</v>
      </c>
      <c r="B13" s="27" t="s">
        <v>100</v>
      </c>
      <c r="C13" s="27">
        <v>300</v>
      </c>
      <c r="D13" s="27" t="s">
        <v>94</v>
      </c>
    </row>
    <row r="14" ht="25" customHeight="1" spans="1:4">
      <c r="A14" s="27">
        <v>10</v>
      </c>
      <c r="B14" s="27" t="s">
        <v>101</v>
      </c>
      <c r="C14" s="27">
        <v>200</v>
      </c>
      <c r="D14" s="27" t="s">
        <v>94</v>
      </c>
    </row>
    <row r="15" ht="25" customHeight="1" spans="1:4">
      <c r="A15" s="27">
        <v>11</v>
      </c>
      <c r="B15" s="27" t="s">
        <v>102</v>
      </c>
      <c r="C15" s="27">
        <v>200</v>
      </c>
      <c r="D15" s="27" t="s">
        <v>94</v>
      </c>
    </row>
    <row r="16" ht="25" customHeight="1" spans="1:4">
      <c r="A16" s="27">
        <v>12</v>
      </c>
      <c r="B16" s="27" t="s">
        <v>103</v>
      </c>
      <c r="C16" s="27">
        <v>100</v>
      </c>
      <c r="D16" s="27" t="s">
        <v>94</v>
      </c>
    </row>
    <row r="17" ht="25" customHeight="1" spans="1:4">
      <c r="A17" s="27">
        <v>13</v>
      </c>
      <c r="B17" s="27" t="s">
        <v>104</v>
      </c>
      <c r="C17" s="27">
        <v>200</v>
      </c>
      <c r="D17" s="27" t="s">
        <v>94</v>
      </c>
    </row>
    <row r="18" ht="25" customHeight="1" spans="1:4">
      <c r="A18" s="27">
        <v>14</v>
      </c>
      <c r="B18" s="27" t="s">
        <v>105</v>
      </c>
      <c r="C18" s="27">
        <v>100</v>
      </c>
      <c r="D18" s="27" t="s">
        <v>94</v>
      </c>
    </row>
    <row r="19" ht="25" customHeight="1" spans="1:4">
      <c r="A19" s="27">
        <v>15</v>
      </c>
      <c r="B19" s="27" t="s">
        <v>106</v>
      </c>
      <c r="C19" s="27">
        <v>100</v>
      </c>
      <c r="D19" s="27" t="s">
        <v>94</v>
      </c>
    </row>
    <row r="20" ht="25" customHeight="1" spans="1:4">
      <c r="A20" s="27">
        <v>16</v>
      </c>
      <c r="B20" s="27" t="s">
        <v>107</v>
      </c>
      <c r="C20" s="27">
        <v>550</v>
      </c>
      <c r="D20" s="27" t="s">
        <v>94</v>
      </c>
    </row>
    <row r="21" ht="25" customHeight="1" spans="1:4">
      <c r="A21" s="27">
        <v>17</v>
      </c>
      <c r="B21" s="27" t="s">
        <v>108</v>
      </c>
      <c r="C21" s="27">
        <v>300</v>
      </c>
      <c r="D21" s="27" t="s">
        <v>94</v>
      </c>
    </row>
    <row r="22" ht="25" customHeight="1" spans="1:4">
      <c r="A22" s="27">
        <v>18</v>
      </c>
      <c r="B22" s="27" t="s">
        <v>109</v>
      </c>
      <c r="C22" s="27">
        <v>200</v>
      </c>
      <c r="D22" s="27" t="s">
        <v>94</v>
      </c>
    </row>
    <row r="23" ht="25" customHeight="1" spans="1:4">
      <c r="A23" s="27">
        <v>19</v>
      </c>
      <c r="B23" s="27" t="s">
        <v>110</v>
      </c>
      <c r="C23" s="27">
        <v>300</v>
      </c>
      <c r="D23" s="27" t="s">
        <v>94</v>
      </c>
    </row>
    <row r="24" ht="25" customHeight="1" spans="1:4">
      <c r="A24" s="27">
        <v>20</v>
      </c>
      <c r="B24" s="27" t="s">
        <v>111</v>
      </c>
      <c r="C24" s="27">
        <v>100</v>
      </c>
      <c r="D24" s="27" t="s">
        <v>94</v>
      </c>
    </row>
    <row r="25" ht="25" customHeight="1" spans="1:4">
      <c r="A25" s="27">
        <v>21</v>
      </c>
      <c r="B25" s="27" t="s">
        <v>112</v>
      </c>
      <c r="C25" s="27">
        <v>400</v>
      </c>
      <c r="D25" s="27" t="s">
        <v>94</v>
      </c>
    </row>
    <row r="26" ht="25" customHeight="1" spans="1:4">
      <c r="A26" s="27">
        <v>22</v>
      </c>
      <c r="B26" s="27" t="s">
        <v>113</v>
      </c>
      <c r="C26" s="27">
        <v>50</v>
      </c>
      <c r="D26" s="27" t="s">
        <v>94</v>
      </c>
    </row>
    <row r="27" ht="25" customHeight="1" spans="1:4">
      <c r="A27" s="27">
        <v>23</v>
      </c>
      <c r="B27" s="27" t="s">
        <v>114</v>
      </c>
      <c r="C27" s="27">
        <v>4000</v>
      </c>
      <c r="D27" s="27" t="s">
        <v>94</v>
      </c>
    </row>
    <row r="28" ht="25" customHeight="1" spans="1:4">
      <c r="A28" s="27">
        <v>24</v>
      </c>
      <c r="B28" s="27" t="s">
        <v>115</v>
      </c>
      <c r="C28" s="27">
        <v>100</v>
      </c>
      <c r="D28" s="27" t="s">
        <v>94</v>
      </c>
    </row>
    <row r="29" ht="25" customHeight="1" spans="1:4">
      <c r="A29" s="27">
        <v>25</v>
      </c>
      <c r="B29" s="27" t="s">
        <v>116</v>
      </c>
      <c r="C29" s="27">
        <v>100</v>
      </c>
      <c r="D29" s="27" t="s">
        <v>94</v>
      </c>
    </row>
    <row r="30" ht="25" customHeight="1" spans="1:4">
      <c r="A30" s="27">
        <v>26</v>
      </c>
      <c r="B30" s="27" t="s">
        <v>117</v>
      </c>
      <c r="C30" s="27">
        <v>70</v>
      </c>
      <c r="D30" s="27" t="s">
        <v>94</v>
      </c>
    </row>
    <row r="31" ht="25" customHeight="1" spans="1:4">
      <c r="A31" s="27">
        <v>27</v>
      </c>
      <c r="B31" s="27" t="s">
        <v>118</v>
      </c>
      <c r="C31" s="27">
        <v>600</v>
      </c>
      <c r="D31" s="27" t="s">
        <v>119</v>
      </c>
    </row>
    <row r="32" ht="25" customHeight="1" spans="1:4">
      <c r="A32" s="27">
        <v>28</v>
      </c>
      <c r="B32" s="27" t="s">
        <v>120</v>
      </c>
      <c r="C32" s="27">
        <v>1000</v>
      </c>
      <c r="D32" s="27" t="s">
        <v>119</v>
      </c>
    </row>
    <row r="33" ht="25" customHeight="1" spans="1:4">
      <c r="A33" s="27">
        <v>29</v>
      </c>
      <c r="B33" s="27" t="s">
        <v>121</v>
      </c>
      <c r="C33" s="27">
        <v>50</v>
      </c>
      <c r="D33" s="27" t="s">
        <v>119</v>
      </c>
    </row>
    <row r="34" ht="25" customHeight="1" spans="1:4">
      <c r="A34" s="27">
        <v>30</v>
      </c>
      <c r="B34" s="27" t="s">
        <v>122</v>
      </c>
      <c r="C34" s="27">
        <v>100</v>
      </c>
      <c r="D34" s="27" t="s">
        <v>119</v>
      </c>
    </row>
    <row r="35" ht="25" customHeight="1" spans="1:4">
      <c r="A35" s="27">
        <v>31</v>
      </c>
      <c r="B35" s="27" t="s">
        <v>123</v>
      </c>
      <c r="C35" s="27">
        <v>50</v>
      </c>
      <c r="D35" s="27" t="s">
        <v>119</v>
      </c>
    </row>
    <row r="36" ht="25" customHeight="1" spans="1:4">
      <c r="A36" s="27">
        <v>32</v>
      </c>
      <c r="B36" s="27" t="s">
        <v>124</v>
      </c>
      <c r="C36" s="27">
        <v>100</v>
      </c>
      <c r="D36" s="27" t="s">
        <v>119</v>
      </c>
    </row>
    <row r="37" ht="25" customHeight="1" spans="1:4">
      <c r="A37" s="27">
        <v>33</v>
      </c>
      <c r="B37" s="27" t="s">
        <v>125</v>
      </c>
      <c r="C37" s="27">
        <v>50</v>
      </c>
      <c r="D37" s="27" t="s">
        <v>119</v>
      </c>
    </row>
    <row r="38" ht="25" customHeight="1" spans="1:4">
      <c r="A38" s="27">
        <v>34</v>
      </c>
      <c r="B38" s="27" t="s">
        <v>126</v>
      </c>
      <c r="C38" s="27">
        <v>100</v>
      </c>
      <c r="D38" s="27" t="s">
        <v>119</v>
      </c>
    </row>
    <row r="39" ht="25" customHeight="1" spans="1:4">
      <c r="A39" s="27">
        <v>35</v>
      </c>
      <c r="B39" s="27" t="s">
        <v>127</v>
      </c>
      <c r="C39" s="27">
        <v>200</v>
      </c>
      <c r="D39" s="27" t="s">
        <v>119</v>
      </c>
    </row>
    <row r="40" ht="25" customHeight="1" spans="1:4">
      <c r="A40" s="27">
        <v>36</v>
      </c>
      <c r="B40" s="27" t="s">
        <v>128</v>
      </c>
      <c r="C40" s="27">
        <v>70</v>
      </c>
      <c r="D40" s="27" t="s">
        <v>119</v>
      </c>
    </row>
    <row r="41" ht="25" customHeight="1" spans="1:4">
      <c r="A41" s="27">
        <v>37</v>
      </c>
      <c r="B41" s="27" t="s">
        <v>129</v>
      </c>
      <c r="C41" s="27">
        <v>60</v>
      </c>
      <c r="D41" s="27" t="s">
        <v>119</v>
      </c>
    </row>
    <row r="42" ht="25" customHeight="1" spans="1:4">
      <c r="A42" s="27">
        <v>38</v>
      </c>
      <c r="B42" s="27" t="s">
        <v>130</v>
      </c>
      <c r="C42" s="27">
        <v>100</v>
      </c>
      <c r="D42" s="27" t="s">
        <v>119</v>
      </c>
    </row>
    <row r="43" ht="25" customHeight="1" spans="1:4">
      <c r="A43" s="27">
        <v>39</v>
      </c>
      <c r="B43" s="27" t="s">
        <v>131</v>
      </c>
      <c r="C43" s="27">
        <v>100</v>
      </c>
      <c r="D43" s="27" t="s">
        <v>119</v>
      </c>
    </row>
    <row r="44" ht="25" customHeight="1" spans="1:4">
      <c r="A44" s="27">
        <v>40</v>
      </c>
      <c r="B44" s="27" t="s">
        <v>132</v>
      </c>
      <c r="C44" s="27">
        <v>320</v>
      </c>
      <c r="D44" s="27" t="s">
        <v>119</v>
      </c>
    </row>
    <row r="45" ht="25" customHeight="1" spans="1:4">
      <c r="A45" s="27">
        <v>41</v>
      </c>
      <c r="B45" s="27" t="s">
        <v>133</v>
      </c>
      <c r="C45" s="27">
        <v>900</v>
      </c>
      <c r="D45" s="27" t="s">
        <v>119</v>
      </c>
    </row>
    <row r="46" ht="25" customHeight="1" spans="1:4">
      <c r="A46" s="27">
        <v>42</v>
      </c>
      <c r="B46" s="27" t="s">
        <v>134</v>
      </c>
      <c r="C46" s="27">
        <v>450</v>
      </c>
      <c r="D46" s="27" t="s">
        <v>119</v>
      </c>
    </row>
    <row r="47" ht="25" customHeight="1" spans="1:4">
      <c r="A47" s="27">
        <v>43</v>
      </c>
      <c r="B47" s="27" t="s">
        <v>135</v>
      </c>
      <c r="C47" s="27">
        <v>350</v>
      </c>
      <c r="D47" s="27" t="s">
        <v>119</v>
      </c>
    </row>
    <row r="48" ht="25" customHeight="1" spans="1:4">
      <c r="A48" s="27">
        <v>44</v>
      </c>
      <c r="B48" s="27" t="s">
        <v>136</v>
      </c>
      <c r="C48" s="27">
        <v>60</v>
      </c>
      <c r="D48" s="27" t="s">
        <v>119</v>
      </c>
    </row>
    <row r="49" ht="25" customHeight="1" spans="1:4">
      <c r="A49" s="27">
        <v>45</v>
      </c>
      <c r="B49" s="27" t="s">
        <v>137</v>
      </c>
      <c r="C49" s="27">
        <v>10</v>
      </c>
      <c r="D49" s="27" t="s">
        <v>119</v>
      </c>
    </row>
    <row r="50" ht="25" customHeight="1" spans="1:4">
      <c r="A50" s="27">
        <v>46</v>
      </c>
      <c r="B50" s="27" t="s">
        <v>138</v>
      </c>
      <c r="C50" s="27">
        <v>10</v>
      </c>
      <c r="D50" s="27" t="s">
        <v>119</v>
      </c>
    </row>
    <row r="51" ht="25" customHeight="1" spans="1:4">
      <c r="A51" s="44"/>
      <c r="B51" s="45" t="s">
        <v>139</v>
      </c>
      <c r="C51" s="46">
        <v>19000</v>
      </c>
      <c r="D51" s="47"/>
    </row>
    <row r="52" ht="25" customHeight="1" spans="1:4">
      <c r="A52" s="27">
        <v>47</v>
      </c>
      <c r="B52" s="27" t="s">
        <v>140</v>
      </c>
      <c r="C52" s="27">
        <v>29000</v>
      </c>
      <c r="D52" s="27" t="s">
        <v>94</v>
      </c>
    </row>
    <row r="53" ht="25" customHeight="1" spans="1:4">
      <c r="A53" s="27">
        <v>48</v>
      </c>
      <c r="B53" s="27" t="s">
        <v>141</v>
      </c>
      <c r="C53" s="27">
        <v>4900</v>
      </c>
      <c r="D53" s="27" t="s">
        <v>94</v>
      </c>
    </row>
    <row r="54" ht="25" customHeight="1" spans="1:4">
      <c r="A54" s="27">
        <v>49</v>
      </c>
      <c r="B54" s="27" t="s">
        <v>142</v>
      </c>
      <c r="C54" s="27">
        <v>2400</v>
      </c>
      <c r="D54" s="27" t="s">
        <v>94</v>
      </c>
    </row>
    <row r="55" ht="25" customHeight="1" spans="1:4">
      <c r="A55" s="27">
        <v>50</v>
      </c>
      <c r="B55" s="27" t="s">
        <v>143</v>
      </c>
      <c r="C55" s="27">
        <v>7200</v>
      </c>
      <c r="D55" s="27" t="s">
        <v>94</v>
      </c>
    </row>
    <row r="56" ht="25" customHeight="1" spans="1:4">
      <c r="A56" s="27">
        <v>51</v>
      </c>
      <c r="B56" s="27" t="s">
        <v>144</v>
      </c>
      <c r="C56" s="27">
        <v>1000</v>
      </c>
      <c r="D56" s="27" t="s">
        <v>94</v>
      </c>
    </row>
    <row r="57" ht="25" customHeight="1" spans="1:4">
      <c r="A57" s="27">
        <v>52</v>
      </c>
      <c r="B57" s="27" t="s">
        <v>145</v>
      </c>
      <c r="C57" s="27">
        <v>1000</v>
      </c>
      <c r="D57" s="27" t="s">
        <v>94</v>
      </c>
    </row>
    <row r="58" ht="25" customHeight="1" spans="1:4">
      <c r="A58" s="27">
        <v>53</v>
      </c>
      <c r="B58" s="27" t="s">
        <v>146</v>
      </c>
      <c r="C58" s="27">
        <v>1000</v>
      </c>
      <c r="D58" s="27" t="s">
        <v>94</v>
      </c>
    </row>
    <row r="59" ht="25" customHeight="1" spans="1:4">
      <c r="A59" s="27">
        <v>54</v>
      </c>
      <c r="B59" s="27" t="s">
        <v>147</v>
      </c>
      <c r="C59" s="27">
        <v>2000</v>
      </c>
      <c r="D59" s="27" t="s">
        <v>94</v>
      </c>
    </row>
    <row r="60" ht="25" customHeight="1" spans="1:4">
      <c r="A60" s="27">
        <v>55</v>
      </c>
      <c r="B60" s="27" t="s">
        <v>93</v>
      </c>
      <c r="C60" s="27">
        <v>1070</v>
      </c>
      <c r="D60" s="27" t="s">
        <v>94</v>
      </c>
    </row>
    <row r="61" ht="25" customHeight="1" spans="1:4">
      <c r="A61" s="27">
        <v>56</v>
      </c>
      <c r="B61" s="27" t="s">
        <v>148</v>
      </c>
      <c r="C61" s="27">
        <v>29700</v>
      </c>
      <c r="D61" s="27" t="s">
        <v>92</v>
      </c>
    </row>
    <row r="62" ht="25" customHeight="1" spans="1:4">
      <c r="A62" s="27">
        <v>57</v>
      </c>
      <c r="B62" s="27" t="s">
        <v>95</v>
      </c>
      <c r="C62" s="27">
        <v>130</v>
      </c>
      <c r="D62" s="27" t="s">
        <v>96</v>
      </c>
    </row>
    <row r="63" ht="25" customHeight="1" spans="1:4">
      <c r="A63" s="27">
        <v>58</v>
      </c>
      <c r="B63" s="27" t="s">
        <v>149</v>
      </c>
      <c r="C63" s="27">
        <v>800</v>
      </c>
      <c r="D63" s="27" t="s">
        <v>96</v>
      </c>
    </row>
    <row r="64" ht="25" customHeight="1" spans="1:4">
      <c r="A64" s="27">
        <v>59</v>
      </c>
      <c r="B64" s="27" t="s">
        <v>150</v>
      </c>
      <c r="C64" s="27">
        <v>3100</v>
      </c>
      <c r="D64" s="27" t="s">
        <v>89</v>
      </c>
    </row>
    <row r="65" ht="25" customHeight="1" spans="1:4">
      <c r="A65" s="27">
        <v>60</v>
      </c>
      <c r="B65" s="27" t="s">
        <v>151</v>
      </c>
      <c r="C65" s="27">
        <v>1700</v>
      </c>
      <c r="D65" s="27" t="s">
        <v>89</v>
      </c>
    </row>
    <row r="66" ht="25" customHeight="1" spans="1:4">
      <c r="A66" s="27">
        <v>61</v>
      </c>
      <c r="B66" s="27" t="s">
        <v>152</v>
      </c>
      <c r="C66" s="27">
        <v>500</v>
      </c>
      <c r="D66" s="27" t="s">
        <v>89</v>
      </c>
    </row>
    <row r="67" ht="25" customHeight="1" spans="1:4">
      <c r="A67" s="27">
        <v>62</v>
      </c>
      <c r="B67" s="27" t="s">
        <v>153</v>
      </c>
      <c r="C67" s="27">
        <v>9700</v>
      </c>
      <c r="D67" s="27" t="s">
        <v>89</v>
      </c>
    </row>
    <row r="68" ht="25" customHeight="1" spans="1:4">
      <c r="A68" s="27">
        <v>63</v>
      </c>
      <c r="B68" s="27" t="s">
        <v>154</v>
      </c>
      <c r="C68" s="27">
        <v>2600</v>
      </c>
      <c r="D68" s="27" t="s">
        <v>89</v>
      </c>
    </row>
    <row r="69" ht="25" customHeight="1" spans="1:4">
      <c r="A69" s="27">
        <v>64</v>
      </c>
      <c r="B69" s="27" t="s">
        <v>155</v>
      </c>
      <c r="C69" s="27">
        <v>1300</v>
      </c>
      <c r="D69" s="27" t="s">
        <v>89</v>
      </c>
    </row>
    <row r="70" ht="25" customHeight="1" spans="1:4">
      <c r="A70" s="44"/>
      <c r="B70" s="45" t="s">
        <v>156</v>
      </c>
      <c r="C70" s="46">
        <v>99100</v>
      </c>
      <c r="D70" s="48"/>
    </row>
    <row r="71" ht="25" customHeight="1" spans="1:4">
      <c r="A71" s="44"/>
      <c r="B71" s="45" t="s">
        <v>60</v>
      </c>
      <c r="C71" s="46">
        <v>118100</v>
      </c>
      <c r="D71" s="48"/>
    </row>
  </sheetData>
  <sortState ref="B5:D48">
    <sortCondition ref="D5:D48"/>
  </sortState>
  <mergeCells count="3">
    <mergeCell ref="A1:B1"/>
    <mergeCell ref="A2:D2"/>
    <mergeCell ref="B3:C3"/>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workbookViewId="0">
      <selection activeCell="G10" sqref="G10"/>
    </sheetView>
  </sheetViews>
  <sheetFormatPr defaultColWidth="9" defaultRowHeight="14.25" outlineLevelCol="4"/>
  <cols>
    <col min="1" max="1" width="10.625" style="22" customWidth="1"/>
    <col min="2" max="2" width="43.625" style="22" customWidth="1"/>
    <col min="3" max="3" width="11.5" style="22" customWidth="1"/>
    <col min="4" max="4" width="11.375" style="22" customWidth="1"/>
    <col min="5" max="5" width="10.625" style="22" customWidth="1"/>
    <col min="6" max="16384" width="9" style="22"/>
  </cols>
  <sheetData>
    <row r="1" s="22" customFormat="1" ht="24" customHeight="1" spans="1:5">
      <c r="A1" s="23" t="s">
        <v>157</v>
      </c>
      <c r="B1" s="24"/>
      <c r="C1" s="24"/>
      <c r="D1" s="24"/>
      <c r="E1" s="24"/>
    </row>
    <row r="2" s="22" customFormat="1" ht="33" customHeight="1" spans="1:5">
      <c r="A2" s="7" t="s">
        <v>158</v>
      </c>
      <c r="B2" s="7"/>
      <c r="C2" s="7"/>
      <c r="D2" s="7"/>
      <c r="E2" s="7"/>
    </row>
    <row r="3" s="22" customFormat="1" ht="24" customHeight="1" spans="1:5">
      <c r="A3" s="35"/>
      <c r="B3" s="9">
        <v>2025.12</v>
      </c>
      <c r="C3" s="9"/>
      <c r="D3" s="9"/>
      <c r="E3" s="36" t="s">
        <v>3</v>
      </c>
    </row>
    <row r="4" s="22" customFormat="1" ht="29" customHeight="1" spans="1:5">
      <c r="A4" s="37" t="s">
        <v>159</v>
      </c>
      <c r="B4" s="37" t="s">
        <v>160</v>
      </c>
      <c r="C4" s="37" t="s">
        <v>161</v>
      </c>
      <c r="D4" s="37" t="s">
        <v>162</v>
      </c>
      <c r="E4" s="38" t="s">
        <v>163</v>
      </c>
    </row>
    <row r="5" s="22" customFormat="1" ht="36" customHeight="1" spans="1:5">
      <c r="A5" s="29">
        <v>102</v>
      </c>
      <c r="B5" s="30" t="s">
        <v>164</v>
      </c>
      <c r="C5" s="31">
        <f>C13+C6</f>
        <v>56693</v>
      </c>
      <c r="D5" s="31">
        <f>D13+D6</f>
        <v>58892</v>
      </c>
      <c r="E5" s="31">
        <f>E13+E6</f>
        <v>2199</v>
      </c>
    </row>
    <row r="6" s="22" customFormat="1" ht="36" customHeight="1" spans="1:5">
      <c r="A6" s="29">
        <v>10210</v>
      </c>
      <c r="B6" s="30" t="s">
        <v>165</v>
      </c>
      <c r="C6" s="31">
        <f>SUM(C7:C12)</f>
        <v>20360</v>
      </c>
      <c r="D6" s="31">
        <f>SUM(D7:D12)</f>
        <v>22150</v>
      </c>
      <c r="E6" s="31">
        <f>SUM(E7:E12)</f>
        <v>1790</v>
      </c>
    </row>
    <row r="7" s="22" customFormat="1" ht="36" customHeight="1" spans="1:5">
      <c r="A7" s="26">
        <v>1021001</v>
      </c>
      <c r="B7" s="27" t="s">
        <v>166</v>
      </c>
      <c r="C7" s="34">
        <v>2381</v>
      </c>
      <c r="D7" s="33">
        <v>3851</v>
      </c>
      <c r="E7" s="33">
        <f t="shared" ref="E7:E12" si="0">D7-C7</f>
        <v>1470</v>
      </c>
    </row>
    <row r="8" s="22" customFormat="1" ht="36" customHeight="1" spans="1:5">
      <c r="A8" s="26">
        <v>1021002</v>
      </c>
      <c r="B8" s="27" t="s">
        <v>167</v>
      </c>
      <c r="C8" s="34">
        <v>17348</v>
      </c>
      <c r="D8" s="33">
        <v>17646</v>
      </c>
      <c r="E8" s="33">
        <f t="shared" si="0"/>
        <v>298</v>
      </c>
    </row>
    <row r="9" s="22" customFormat="1" ht="36" customHeight="1" spans="1:5">
      <c r="A9" s="26">
        <v>1021003</v>
      </c>
      <c r="B9" s="27" t="s">
        <v>168</v>
      </c>
      <c r="C9" s="34">
        <v>154</v>
      </c>
      <c r="D9" s="33">
        <v>154</v>
      </c>
      <c r="E9" s="33">
        <f t="shared" si="0"/>
        <v>0</v>
      </c>
    </row>
    <row r="10" s="22" customFormat="1" ht="36" customHeight="1" spans="1:5">
      <c r="A10" s="26">
        <v>1021004</v>
      </c>
      <c r="B10" s="27" t="s">
        <v>169</v>
      </c>
      <c r="C10" s="34">
        <v>470</v>
      </c>
      <c r="D10" s="33">
        <v>470</v>
      </c>
      <c r="E10" s="33">
        <f t="shared" si="0"/>
        <v>0</v>
      </c>
    </row>
    <row r="11" s="22" customFormat="1" ht="36" customHeight="1" spans="1:5">
      <c r="A11" s="26">
        <v>1021005</v>
      </c>
      <c r="B11" s="27" t="s">
        <v>170</v>
      </c>
      <c r="C11" s="34">
        <v>0</v>
      </c>
      <c r="D11" s="33"/>
      <c r="E11" s="33">
        <f t="shared" si="0"/>
        <v>0</v>
      </c>
    </row>
    <row r="12" s="22" customFormat="1" ht="36" customHeight="1" spans="1:5">
      <c r="A12" s="26">
        <v>1021099</v>
      </c>
      <c r="B12" s="27" t="s">
        <v>171</v>
      </c>
      <c r="C12" s="34">
        <v>7</v>
      </c>
      <c r="D12" s="33">
        <v>29</v>
      </c>
      <c r="E12" s="33">
        <f t="shared" si="0"/>
        <v>22</v>
      </c>
    </row>
    <row r="13" s="22" customFormat="1" ht="36" customHeight="1" spans="1:5">
      <c r="A13" s="29">
        <v>10211</v>
      </c>
      <c r="B13" s="30" t="s">
        <v>172</v>
      </c>
      <c r="C13" s="31">
        <f>SUM(C14:C17)</f>
        <v>36333</v>
      </c>
      <c r="D13" s="31">
        <f>SUM(D14:D17)</f>
        <v>36742</v>
      </c>
      <c r="E13" s="31">
        <f>SUM(E14:E17)</f>
        <v>409</v>
      </c>
    </row>
    <row r="14" s="22" customFormat="1" ht="36" customHeight="1" spans="1:5">
      <c r="A14" s="26">
        <v>1021101</v>
      </c>
      <c r="B14" s="27" t="s">
        <v>173</v>
      </c>
      <c r="C14" s="34">
        <v>13093</v>
      </c>
      <c r="D14" s="33">
        <v>13643</v>
      </c>
      <c r="E14" s="33">
        <f t="shared" ref="E14:E17" si="1">D14-C14</f>
        <v>550</v>
      </c>
    </row>
    <row r="15" s="22" customFormat="1" ht="36" customHeight="1" spans="1:5">
      <c r="A15" s="26">
        <v>1021102</v>
      </c>
      <c r="B15" s="27" t="s">
        <v>174</v>
      </c>
      <c r="C15" s="34">
        <v>23075</v>
      </c>
      <c r="D15" s="34">
        <v>21847</v>
      </c>
      <c r="E15" s="33">
        <f t="shared" si="1"/>
        <v>-1228</v>
      </c>
    </row>
    <row r="16" s="22" customFormat="1" ht="36" customHeight="1" spans="1:5">
      <c r="A16" s="26">
        <v>1021103</v>
      </c>
      <c r="B16" s="27" t="s">
        <v>175</v>
      </c>
      <c r="C16" s="34">
        <v>45</v>
      </c>
      <c r="D16" s="34">
        <v>22</v>
      </c>
      <c r="E16" s="33">
        <f t="shared" si="1"/>
        <v>-23</v>
      </c>
    </row>
    <row r="17" s="22" customFormat="1" ht="36" customHeight="1" spans="1:5">
      <c r="A17" s="26">
        <v>1021199</v>
      </c>
      <c r="B17" s="27" t="s">
        <v>176</v>
      </c>
      <c r="C17" s="34">
        <v>120</v>
      </c>
      <c r="D17" s="33">
        <v>1230</v>
      </c>
      <c r="E17" s="33">
        <f t="shared" si="1"/>
        <v>1110</v>
      </c>
    </row>
    <row r="18" s="22" customFormat="1" spans="1:5">
      <c r="A18" s="24"/>
      <c r="B18" s="24"/>
      <c r="C18" s="39"/>
      <c r="D18" s="24"/>
      <c r="E18" s="40"/>
    </row>
    <row r="19" s="22" customFormat="1" spans="1:5">
      <c r="A19" s="24"/>
      <c r="B19" s="24"/>
      <c r="C19" s="39"/>
      <c r="D19" s="24"/>
      <c r="E19" s="24"/>
    </row>
    <row r="20" s="22" customFormat="1" spans="1:5">
      <c r="A20" s="24"/>
      <c r="B20" s="24"/>
      <c r="C20" s="39"/>
      <c r="D20" s="24"/>
      <c r="E20" s="24"/>
    </row>
    <row r="21" s="22" customFormat="1" spans="1:5">
      <c r="A21" s="24"/>
      <c r="B21" s="24"/>
      <c r="C21" s="39"/>
      <c r="D21" s="24"/>
      <c r="E21" s="24"/>
    </row>
    <row r="22" s="22" customFormat="1" spans="1:5">
      <c r="A22" s="24"/>
      <c r="B22" s="24"/>
      <c r="C22" s="39"/>
      <c r="D22" s="24"/>
      <c r="E22" s="24"/>
    </row>
    <row r="23" s="22" customFormat="1" spans="1:5">
      <c r="A23" s="24"/>
      <c r="B23" s="24"/>
      <c r="C23" s="39"/>
      <c r="D23" s="24"/>
      <c r="E23" s="24"/>
    </row>
    <row r="24" s="22" customFormat="1" spans="1:5">
      <c r="A24" s="24"/>
      <c r="B24" s="24"/>
      <c r="C24" s="39"/>
      <c r="D24" s="24"/>
      <c r="E24" s="24"/>
    </row>
    <row r="25" s="22" customFormat="1" spans="1:5">
      <c r="A25" s="24"/>
      <c r="B25" s="24"/>
      <c r="C25" s="39"/>
      <c r="D25" s="24"/>
      <c r="E25" s="24"/>
    </row>
    <row r="26" s="22" customFormat="1" spans="1:5">
      <c r="A26" s="24"/>
      <c r="B26" s="24"/>
      <c r="C26" s="39"/>
      <c r="D26" s="24"/>
      <c r="E26" s="24"/>
    </row>
    <row r="27" s="22" customFormat="1" spans="1:5">
      <c r="A27" s="24"/>
      <c r="B27" s="24"/>
      <c r="C27" s="39"/>
      <c r="D27" s="24"/>
      <c r="E27" s="24"/>
    </row>
    <row r="28" s="22" customFormat="1" spans="1:5">
      <c r="A28" s="24"/>
      <c r="B28" s="24"/>
      <c r="C28" s="39"/>
      <c r="D28" s="24"/>
      <c r="E28" s="24"/>
    </row>
  </sheetData>
  <mergeCells count="2">
    <mergeCell ref="A2:E2"/>
    <mergeCell ref="B3:D3"/>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G10" sqref="G10"/>
    </sheetView>
  </sheetViews>
  <sheetFormatPr defaultColWidth="9" defaultRowHeight="14.25" outlineLevelCol="4"/>
  <cols>
    <col min="1" max="1" width="9" style="22"/>
    <col min="2" max="2" width="40.5" style="22"/>
    <col min="3" max="4" width="13.625" style="22"/>
    <col min="5" max="5" width="10.625" style="22" customWidth="1"/>
    <col min="6" max="16384" width="9" style="22"/>
  </cols>
  <sheetData>
    <row r="1" s="22" customFormat="1" ht="23" customHeight="1" spans="1:5">
      <c r="A1" s="23" t="s">
        <v>177</v>
      </c>
      <c r="B1" s="24"/>
      <c r="C1" s="24"/>
      <c r="D1" s="24"/>
      <c r="E1" s="24"/>
    </row>
    <row r="2" s="22" customFormat="1" ht="22.5" spans="1:5">
      <c r="A2" s="7" t="s">
        <v>178</v>
      </c>
      <c r="B2" s="7"/>
      <c r="C2" s="7"/>
      <c r="D2" s="7"/>
      <c r="E2" s="7"/>
    </row>
    <row r="3" s="22" customFormat="1" ht="24" customHeight="1" spans="1:5">
      <c r="A3" s="24"/>
      <c r="B3" s="25">
        <v>2025.12</v>
      </c>
      <c r="C3" s="25"/>
      <c r="D3" s="25"/>
      <c r="E3" s="11" t="s">
        <v>3</v>
      </c>
    </row>
    <row r="4" s="22" customFormat="1" ht="34" customHeight="1" spans="1:5">
      <c r="A4" s="26" t="s">
        <v>159</v>
      </c>
      <c r="B4" s="27" t="s">
        <v>160</v>
      </c>
      <c r="C4" s="27" t="s">
        <v>161</v>
      </c>
      <c r="D4" s="27" t="s">
        <v>162</v>
      </c>
      <c r="E4" s="28" t="s">
        <v>163</v>
      </c>
    </row>
    <row r="5" s="22" customFormat="1" ht="36" customHeight="1" spans="1:5">
      <c r="A5" s="29">
        <v>209</v>
      </c>
      <c r="B5" s="30" t="s">
        <v>179</v>
      </c>
      <c r="C5" s="31">
        <f>C6+C11</f>
        <v>53992</v>
      </c>
      <c r="D5" s="31">
        <f>D6+D11</f>
        <v>55563</v>
      </c>
      <c r="E5" s="31">
        <f>E6+E11</f>
        <v>1571</v>
      </c>
    </row>
    <row r="6" s="22" customFormat="1" ht="36" customHeight="1" spans="1:5">
      <c r="A6" s="29">
        <v>20910</v>
      </c>
      <c r="B6" s="30" t="s">
        <v>180</v>
      </c>
      <c r="C6" s="31">
        <f>SUM(C7:C10)</f>
        <v>18010</v>
      </c>
      <c r="D6" s="31">
        <f>SUM(D7:D10)</f>
        <v>18761</v>
      </c>
      <c r="E6" s="31">
        <f>SUM(E7:E10)</f>
        <v>751</v>
      </c>
    </row>
    <row r="7" s="22" customFormat="1" ht="36" customHeight="1" spans="1:5">
      <c r="A7" s="26">
        <v>2091001</v>
      </c>
      <c r="B7" s="27" t="s">
        <v>181</v>
      </c>
      <c r="C7" s="32">
        <v>16788</v>
      </c>
      <c r="D7" s="32">
        <v>17413</v>
      </c>
      <c r="E7" s="33">
        <f t="shared" ref="E7:E10" si="0">D7-C7</f>
        <v>625</v>
      </c>
    </row>
    <row r="8" s="22" customFormat="1" ht="36" customHeight="1" spans="1:5">
      <c r="A8" s="26">
        <v>2091002</v>
      </c>
      <c r="B8" s="27" t="s">
        <v>182</v>
      </c>
      <c r="C8" s="32">
        <v>918</v>
      </c>
      <c r="D8" s="32">
        <v>1044</v>
      </c>
      <c r="E8" s="33">
        <f t="shared" si="0"/>
        <v>126</v>
      </c>
    </row>
    <row r="9" s="22" customFormat="1" ht="36" customHeight="1" spans="1:5">
      <c r="A9" s="26">
        <v>2081003</v>
      </c>
      <c r="B9" s="27" t="s">
        <v>183</v>
      </c>
      <c r="C9" s="32">
        <v>297</v>
      </c>
      <c r="D9" s="32">
        <v>297</v>
      </c>
      <c r="E9" s="33">
        <f t="shared" si="0"/>
        <v>0</v>
      </c>
    </row>
    <row r="10" s="22" customFormat="1" ht="36" customHeight="1" spans="1:5">
      <c r="A10" s="26">
        <v>2091099</v>
      </c>
      <c r="B10" s="27" t="s">
        <v>184</v>
      </c>
      <c r="C10" s="32">
        <v>7</v>
      </c>
      <c r="D10" s="32">
        <v>7</v>
      </c>
      <c r="E10" s="33">
        <f t="shared" si="0"/>
        <v>0</v>
      </c>
    </row>
    <row r="11" s="22" customFormat="1" ht="36" customHeight="1" spans="1:5">
      <c r="A11" s="29">
        <v>20911</v>
      </c>
      <c r="B11" s="30" t="s">
        <v>185</v>
      </c>
      <c r="C11" s="31">
        <f>SUM(C12:C13)</f>
        <v>35982</v>
      </c>
      <c r="D11" s="31">
        <f>SUM(D12:D13)</f>
        <v>36802</v>
      </c>
      <c r="E11" s="31">
        <f>SUM(E12:E13)</f>
        <v>820</v>
      </c>
    </row>
    <row r="12" s="22" customFormat="1" ht="36" customHeight="1" spans="1:5">
      <c r="A12" s="26">
        <v>2091101</v>
      </c>
      <c r="B12" s="27" t="s">
        <v>186</v>
      </c>
      <c r="C12" s="34">
        <v>35742</v>
      </c>
      <c r="D12" s="33">
        <v>35742</v>
      </c>
      <c r="E12" s="33">
        <f>D12-C12</f>
        <v>0</v>
      </c>
    </row>
    <row r="13" s="22" customFormat="1" ht="36" customHeight="1" spans="1:5">
      <c r="A13" s="26">
        <v>2091199</v>
      </c>
      <c r="B13" s="27" t="s">
        <v>187</v>
      </c>
      <c r="C13" s="34">
        <v>240</v>
      </c>
      <c r="D13" s="33">
        <v>1060</v>
      </c>
      <c r="E13" s="33">
        <f>D13-C13</f>
        <v>820</v>
      </c>
    </row>
  </sheetData>
  <mergeCells count="2">
    <mergeCell ref="A2:E2"/>
    <mergeCell ref="B3:D3"/>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6"/>
  <sheetViews>
    <sheetView tabSelected="1" workbookViewId="0">
      <selection activeCell="B15" sqref="B15"/>
    </sheetView>
  </sheetViews>
  <sheetFormatPr defaultColWidth="9" defaultRowHeight="13.5" outlineLevelCol="4"/>
  <cols>
    <col min="1" max="1" width="7.5" style="1" customWidth="1"/>
    <col min="2" max="2" width="65.25" style="3" customWidth="1"/>
    <col min="3" max="3" width="10.75" style="1" customWidth="1"/>
    <col min="4" max="16384" width="9" style="1"/>
  </cols>
  <sheetData>
    <row r="1" s="1" customFormat="1" ht="24" customHeight="1" spans="1:5">
      <c r="A1" s="4" t="s">
        <v>188</v>
      </c>
      <c r="B1" s="5"/>
      <c r="C1" s="6"/>
    </row>
    <row r="2" s="1" customFormat="1" ht="22.5" spans="1:5">
      <c r="A2" s="7" t="s">
        <v>189</v>
      </c>
      <c r="B2" s="8"/>
      <c r="C2" s="7"/>
    </row>
    <row r="3" s="1" customFormat="1" ht="27" customHeight="1" spans="1:5">
      <c r="B3" s="9">
        <v>2025.12</v>
      </c>
      <c r="C3" s="10" t="s">
        <v>3</v>
      </c>
      <c r="E3" s="11"/>
    </row>
    <row r="4" s="2" customFormat="1" ht="24" customHeight="1" spans="1:5">
      <c r="A4" s="12" t="s">
        <v>31</v>
      </c>
      <c r="B4" s="13" t="s">
        <v>32</v>
      </c>
      <c r="C4" s="12" t="s">
        <v>33</v>
      </c>
    </row>
    <row r="5" s="2" customFormat="1" ht="24" customHeight="1" spans="1:5">
      <c r="A5" s="14" t="s">
        <v>60</v>
      </c>
      <c r="B5" s="15"/>
      <c r="C5" s="12">
        <v>1207</v>
      </c>
    </row>
    <row r="6" s="1" customFormat="1" ht="27" customHeight="1" spans="1:5">
      <c r="A6" s="16">
        <v>1</v>
      </c>
      <c r="B6" s="17" t="s">
        <v>190</v>
      </c>
      <c r="C6" s="18">
        <v>10</v>
      </c>
    </row>
    <row r="7" s="1" customFormat="1" ht="27" customHeight="1" spans="1:5">
      <c r="A7" s="16">
        <v>2</v>
      </c>
      <c r="B7" s="17" t="s">
        <v>191</v>
      </c>
      <c r="C7" s="18">
        <v>40</v>
      </c>
    </row>
    <row r="8" s="1" customFormat="1" ht="27" customHeight="1" spans="1:5">
      <c r="A8" s="16">
        <v>3</v>
      </c>
      <c r="B8" s="17" t="s">
        <v>192</v>
      </c>
      <c r="C8" s="18">
        <v>10</v>
      </c>
    </row>
    <row r="9" s="1" customFormat="1" ht="27" customHeight="1" spans="1:5">
      <c r="A9" s="16">
        <v>4</v>
      </c>
      <c r="B9" s="19" t="s">
        <v>193</v>
      </c>
      <c r="C9" s="18">
        <v>24</v>
      </c>
    </row>
    <row r="10" s="1" customFormat="1" ht="27" customHeight="1" spans="1:5">
      <c r="A10" s="16">
        <v>5</v>
      </c>
      <c r="B10" s="17" t="s">
        <v>194</v>
      </c>
      <c r="C10" s="18">
        <v>27</v>
      </c>
    </row>
    <row r="11" s="1" customFormat="1" ht="27" customHeight="1" spans="1:5">
      <c r="A11" s="16">
        <v>6</v>
      </c>
      <c r="B11" s="17" t="s">
        <v>195</v>
      </c>
      <c r="C11" s="18">
        <v>20</v>
      </c>
    </row>
    <row r="12" s="1" customFormat="1" ht="27" customHeight="1" spans="1:5">
      <c r="A12" s="16">
        <v>7</v>
      </c>
      <c r="B12" s="17" t="s">
        <v>196</v>
      </c>
      <c r="C12" s="18">
        <v>13</v>
      </c>
    </row>
    <row r="13" s="1" customFormat="1" ht="27" customHeight="1" spans="1:5">
      <c r="A13" s="16">
        <v>8</v>
      </c>
      <c r="B13" s="17" t="s">
        <v>197</v>
      </c>
      <c r="C13" s="18">
        <v>10</v>
      </c>
    </row>
    <row r="14" s="1" customFormat="1" ht="27" customHeight="1" spans="1:5">
      <c r="A14" s="16">
        <v>9</v>
      </c>
      <c r="B14" s="17" t="s">
        <v>198</v>
      </c>
      <c r="C14" s="18">
        <v>2</v>
      </c>
    </row>
    <row r="15" s="1" customFormat="1" ht="27" customHeight="1" spans="1:5">
      <c r="A15" s="16">
        <v>10</v>
      </c>
      <c r="B15" s="17" t="s">
        <v>199</v>
      </c>
      <c r="C15" s="18">
        <v>3</v>
      </c>
    </row>
    <row r="16" s="1" customFormat="1" ht="27" customHeight="1" spans="1:5">
      <c r="A16" s="16">
        <v>11</v>
      </c>
      <c r="B16" s="17" t="s">
        <v>200</v>
      </c>
      <c r="C16" s="18">
        <v>37</v>
      </c>
    </row>
    <row r="17" s="1" customFormat="1" ht="27" customHeight="1" spans="1:3">
      <c r="A17" s="16">
        <v>12</v>
      </c>
      <c r="B17" s="17" t="s">
        <v>201</v>
      </c>
      <c r="C17" s="18">
        <v>10</v>
      </c>
    </row>
    <row r="18" s="1" customFormat="1" ht="27" customHeight="1" spans="1:3">
      <c r="A18" s="16">
        <v>13</v>
      </c>
      <c r="B18" s="17" t="s">
        <v>202</v>
      </c>
      <c r="C18" s="18">
        <v>20</v>
      </c>
    </row>
    <row r="19" s="1" customFormat="1" ht="27" customHeight="1" spans="1:3">
      <c r="A19" s="16">
        <v>14</v>
      </c>
      <c r="B19" s="17" t="s">
        <v>203</v>
      </c>
      <c r="C19" s="18">
        <v>5</v>
      </c>
    </row>
    <row r="20" s="1" customFormat="1" ht="27" customHeight="1" spans="1:3">
      <c r="A20" s="16">
        <v>15</v>
      </c>
      <c r="B20" s="17" t="s">
        <v>204</v>
      </c>
      <c r="C20" s="18">
        <v>10</v>
      </c>
    </row>
    <row r="21" s="1" customFormat="1" ht="27" customHeight="1" spans="1:3">
      <c r="A21" s="16">
        <v>16</v>
      </c>
      <c r="B21" s="17" t="s">
        <v>205</v>
      </c>
      <c r="C21" s="18">
        <v>100</v>
      </c>
    </row>
    <row r="22" s="1" customFormat="1" ht="27" customHeight="1" spans="1:3">
      <c r="A22" s="16">
        <v>17</v>
      </c>
      <c r="B22" s="17" t="s">
        <v>206</v>
      </c>
      <c r="C22" s="18">
        <v>5</v>
      </c>
    </row>
    <row r="23" s="1" customFormat="1" ht="27" customHeight="1" spans="1:3">
      <c r="A23" s="16">
        <v>18</v>
      </c>
      <c r="B23" s="17" t="s">
        <v>207</v>
      </c>
      <c r="C23" s="18">
        <v>20</v>
      </c>
    </row>
    <row r="24" s="1" customFormat="1" ht="27" customHeight="1" spans="1:3">
      <c r="A24" s="16">
        <v>19</v>
      </c>
      <c r="B24" s="17" t="s">
        <v>208</v>
      </c>
      <c r="C24" s="18">
        <v>5</v>
      </c>
    </row>
    <row r="25" s="1" customFormat="1" ht="27" customHeight="1" spans="1:3">
      <c r="A25" s="16">
        <v>20</v>
      </c>
      <c r="B25" s="17" t="s">
        <v>209</v>
      </c>
      <c r="C25" s="18">
        <v>43</v>
      </c>
    </row>
    <row r="26" s="1" customFormat="1" ht="27" customHeight="1" spans="1:3">
      <c r="A26" s="16">
        <v>21</v>
      </c>
      <c r="B26" s="17" t="s">
        <v>210</v>
      </c>
      <c r="C26" s="18">
        <v>58</v>
      </c>
    </row>
    <row r="27" s="1" customFormat="1" ht="27" customHeight="1" spans="1:3">
      <c r="A27" s="16">
        <v>22</v>
      </c>
      <c r="B27" s="17" t="s">
        <v>211</v>
      </c>
      <c r="C27" s="18">
        <v>54</v>
      </c>
    </row>
    <row r="28" s="1" customFormat="1" ht="27" customHeight="1" spans="1:3">
      <c r="A28" s="16">
        <v>23</v>
      </c>
      <c r="B28" s="17" t="s">
        <v>212</v>
      </c>
      <c r="C28" s="18">
        <v>70</v>
      </c>
    </row>
    <row r="29" s="1" customFormat="1" ht="27" customHeight="1" spans="1:3">
      <c r="A29" s="16">
        <v>24</v>
      </c>
      <c r="B29" s="17" t="s">
        <v>213</v>
      </c>
      <c r="C29" s="18">
        <v>30</v>
      </c>
    </row>
    <row r="30" s="1" customFormat="1" ht="27" customHeight="1" spans="1:3">
      <c r="A30" s="16">
        <v>25</v>
      </c>
      <c r="B30" s="17" t="s">
        <v>214</v>
      </c>
      <c r="C30" s="18">
        <v>100</v>
      </c>
    </row>
    <row r="31" s="1" customFormat="1" ht="27" customHeight="1" spans="1:3">
      <c r="A31" s="16">
        <v>26</v>
      </c>
      <c r="B31" s="17" t="s">
        <v>215</v>
      </c>
      <c r="C31" s="18">
        <v>37</v>
      </c>
    </row>
    <row r="32" s="1" customFormat="1" ht="27" customHeight="1" spans="1:3">
      <c r="A32" s="16">
        <v>27</v>
      </c>
      <c r="B32" s="17" t="s">
        <v>216</v>
      </c>
      <c r="C32" s="18">
        <v>169</v>
      </c>
    </row>
    <row r="33" s="1" customFormat="1" ht="27" customHeight="1" spans="1:3">
      <c r="A33" s="16">
        <v>28</v>
      </c>
      <c r="B33" s="17" t="s">
        <v>217</v>
      </c>
      <c r="C33" s="18">
        <v>39</v>
      </c>
    </row>
    <row r="34" s="1" customFormat="1" ht="27" customHeight="1" spans="1:3">
      <c r="A34" s="16">
        <v>29</v>
      </c>
      <c r="B34" s="17" t="s">
        <v>218</v>
      </c>
      <c r="C34" s="18">
        <v>3</v>
      </c>
    </row>
    <row r="35" s="1" customFormat="1" ht="27" customHeight="1" spans="1:3">
      <c r="A35" s="16">
        <v>30</v>
      </c>
      <c r="B35" s="17" t="s">
        <v>219</v>
      </c>
      <c r="C35" s="18">
        <v>2</v>
      </c>
    </row>
    <row r="36" s="1" customFormat="1" ht="27" customHeight="1" spans="1:3">
      <c r="A36" s="16">
        <v>31</v>
      </c>
      <c r="B36" s="20" t="s">
        <v>59</v>
      </c>
      <c r="C36" s="21">
        <v>231</v>
      </c>
    </row>
  </sheetData>
  <mergeCells count="3">
    <mergeCell ref="A1:B1"/>
    <mergeCell ref="A2:C2"/>
    <mergeCell ref="A5:B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一般公共预算 </vt:lpstr>
      <vt:lpstr>一般预算调整调减情况</vt:lpstr>
      <vt:lpstr>政府性基金</vt:lpstr>
      <vt:lpstr>政府债券</vt:lpstr>
      <vt:lpstr>社保基金收入表</vt:lpstr>
      <vt:lpstr>社保基金支出表</vt:lpstr>
      <vt:lpstr>盘活资金支出表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Fiona</cp:lastModifiedBy>
  <dcterms:created xsi:type="dcterms:W3CDTF">2020-12-10T07:13:00Z</dcterms:created>
  <dcterms:modified xsi:type="dcterms:W3CDTF">2026-01-09T08:30:30Z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04B513EDA1A14A69BC7980F9C6A73597</vt:lpwstr>
  </property>
  <property fmtid="{D5CDD505-2E9C-101B-9397-08002B2CF9AE}" pid="4" name="CalculationRule">
    <vt:i4>0</vt:i4>
  </property>
</Properties>
</file>